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6132" windowWidth="25260" windowHeight="6192" tabRatio="478" activeTab="2"/>
  </bookViews>
  <sheets>
    <sheet name="Beregningsgrunnlag" sheetId="6" r:id="rId1"/>
    <sheet name="Materialliste" sheetId="4" r:id="rId2"/>
    <sheet name="Materialliste - pris" sheetId="7" r:id="rId3"/>
  </sheets>
  <calcPr calcId="145621"/>
</workbook>
</file>

<file path=xl/calcChain.xml><?xml version="1.0" encoding="utf-8"?>
<calcChain xmlns="http://schemas.openxmlformats.org/spreadsheetml/2006/main">
  <c r="G104" i="7" l="1"/>
  <c r="G103" i="7"/>
  <c r="G102" i="7"/>
  <c r="G101" i="7"/>
  <c r="G100" i="7"/>
  <c r="G99" i="7"/>
  <c r="G88" i="7"/>
  <c r="G87" i="7"/>
  <c r="G86" i="7"/>
  <c r="G85" i="7"/>
  <c r="G84" i="7"/>
  <c r="G67" i="7"/>
  <c r="G66" i="7"/>
  <c r="G65" i="7"/>
  <c r="G64" i="7"/>
  <c r="G63" i="7"/>
  <c r="G62" i="7"/>
  <c r="G61" i="7"/>
  <c r="G60" i="7"/>
  <c r="G59" i="7"/>
  <c r="G53" i="7"/>
  <c r="G52" i="7"/>
  <c r="G51" i="7"/>
  <c r="G50" i="7"/>
  <c r="G49" i="7"/>
  <c r="G48" i="7"/>
  <c r="G47" i="7"/>
  <c r="G46" i="7"/>
  <c r="G45" i="7"/>
  <c r="G44" i="7"/>
  <c r="G43" i="7"/>
  <c r="G31" i="7"/>
  <c r="G30" i="7"/>
  <c r="G29" i="7"/>
  <c r="G16" i="7"/>
  <c r="H104" i="4"/>
  <c r="H103" i="4"/>
  <c r="H102" i="4"/>
  <c r="H101" i="4"/>
  <c r="H100" i="4"/>
  <c r="H99" i="4"/>
  <c r="H88" i="4"/>
  <c r="H87" i="4"/>
  <c r="H86" i="4"/>
  <c r="H85" i="4"/>
  <c r="H84" i="4"/>
  <c r="H67" i="4"/>
  <c r="H66" i="4"/>
  <c r="H65" i="4"/>
  <c r="H64" i="4"/>
  <c r="H63" i="4"/>
  <c r="H62" i="4"/>
  <c r="H61" i="4"/>
  <c r="H60" i="4"/>
  <c r="H59" i="4"/>
  <c r="H53" i="4"/>
  <c r="H52" i="4"/>
  <c r="H51" i="4"/>
  <c r="H50" i="4"/>
  <c r="H49" i="4"/>
  <c r="H48" i="4"/>
  <c r="H47" i="4"/>
  <c r="H46" i="4"/>
  <c r="H45" i="4"/>
  <c r="H44" i="4"/>
  <c r="H43" i="4"/>
  <c r="H31" i="4"/>
  <c r="H30" i="4"/>
  <c r="H29" i="4"/>
  <c r="H16" i="4"/>
</calcChain>
</file>

<file path=xl/sharedStrings.xml><?xml version="1.0" encoding="utf-8"?>
<sst xmlns="http://schemas.openxmlformats.org/spreadsheetml/2006/main" count="486" uniqueCount="77">
  <si>
    <t>Areal</t>
  </si>
  <si>
    <t>PreCut-id</t>
  </si>
  <si>
    <t xml:space="preserve">  </t>
  </si>
  <si>
    <t xml:space="preserve"> </t>
  </si>
  <si>
    <t>Generelt:</t>
  </si>
  <si>
    <t>Materiallisten inneholder skravur og "moder-objekter". Disse kan slettes manuelt i Excel.</t>
  </si>
  <si>
    <t>Materiallisten krever at den som tegner har tegnet konstruksjonen 100% nøyaktig. Hvis ikke kan feil oppstå. For informasjon om hvordan man tegner korrekt konstruksjon, se MultiCADs brukerforum http://multicad.no/forum/index.php</t>
  </si>
  <si>
    <t xml:space="preserve">MultiCAD tar forbehold om eventuelle feil i beskrivelsen og mengdeberegningen. Konstruktør er selv ansvarlig for eventuelle feil og følgefeil ved bruk av denne materiallisten. </t>
  </si>
  <si>
    <t>Konstruksjon:</t>
  </si>
  <si>
    <t>Ved klipping av konstruksjonsobjekter (gulv/vegger) kan lengden på bjelkene bli feil. Underobjektene (stendere og bjelker) bør derfor gis ny lengde via "Endre statisk objekt". For mer informasjon om "Endre statisk objekt", se MultiCADs brukerforum http://multicad.no/forum/index.php</t>
  </si>
  <si>
    <t>Etasjeskiller:</t>
  </si>
  <si>
    <t>Kun de objektene som  er tegnet i prosjektet kommer med i materiallisten.  Det betyr for eksempel at isolasjon, plast, lekter, strø, innvendige lister, sutak, møneplast med mer ikke er inkludert som standard i materiallisten.</t>
  </si>
  <si>
    <t>Svillene er like lange som veggene, og vil altså ikke ha reell lengde i alle veggene. Som regel er svillene til gavlveggen 2xbredden på svillen lengre.</t>
  </si>
  <si>
    <t>For å få lengde og mengde på bjelker i et bjelkelag må bjelkelaget deles opp. Marker bjelkelaget, og trykk på "Del opp objekt" under "Rediger"-menyen. VIKTIG! Ta backup av prosjektet før bjelkelaget deles opp; operasjonen kan ikke reverseres!</t>
  </si>
  <si>
    <t xml:space="preserve">Konstruksjonen rundt skyvedører må kontrolleres særskilt. </t>
  </si>
  <si>
    <t>Beskrivelse</t>
  </si>
  <si>
    <t>Type</t>
  </si>
  <si>
    <t>Tykkelse</t>
  </si>
  <si>
    <t>Bredde</t>
  </si>
  <si>
    <t>Lengde</t>
  </si>
  <si>
    <t>Antall</t>
  </si>
  <si>
    <t>Tot.lengde</t>
  </si>
  <si>
    <t>Bredde/Høyde</t>
  </si>
  <si>
    <t>Høyde</t>
  </si>
  <si>
    <t>Lag</t>
  </si>
  <si>
    <t>Tot. lengde</t>
  </si>
  <si>
    <t>Tot. pris</t>
  </si>
  <si>
    <t>Precut-listen beregnes teknisk og ikke matematisk. Precut-listen er så nøyaktig som overhode mulig  og så langt som mulig komplett.</t>
  </si>
  <si>
    <t>SKRAVUR BETONG 180</t>
  </si>
  <si>
    <t>Enhet</t>
  </si>
  <si>
    <t>180 BETONG</t>
  </si>
  <si>
    <t>Vegg</t>
  </si>
  <si>
    <t>BETONG PLATE M ISO</t>
  </si>
  <si>
    <t>LIGGENDE DOBBELTFALSET</t>
  </si>
  <si>
    <t>Strekk</t>
  </si>
  <si>
    <t>FORBLVIN</t>
  </si>
  <si>
    <t>123X19_PROFILERT</t>
  </si>
  <si>
    <t>Kolonne</t>
  </si>
  <si>
    <t>173X19_PROFILERT</t>
  </si>
  <si>
    <t>19X148MM DBF STANDARD</t>
  </si>
  <si>
    <t>SVILL48X98</t>
  </si>
  <si>
    <t>STENDER  48X98</t>
  </si>
  <si>
    <t>ASFALTPLATE 12MM</t>
  </si>
  <si>
    <t>LIGGENDE DOBBELFALSET</t>
  </si>
  <si>
    <t>2DDØRUTV</t>
  </si>
  <si>
    <t>LABANK</t>
  </si>
  <si>
    <t>LABANKHØYRE</t>
  </si>
  <si>
    <t>2000X2100LABANK</t>
  </si>
  <si>
    <t>Dør</t>
  </si>
  <si>
    <t>08X07 GH</t>
  </si>
  <si>
    <t>Vindu</t>
  </si>
  <si>
    <t>VINDU GH MOTHER 148</t>
  </si>
  <si>
    <t>98MM STANDARD OMR VINDU</t>
  </si>
  <si>
    <t>Garnityr</t>
  </si>
  <si>
    <t>19X098 REKT. STÅ HVIT</t>
  </si>
  <si>
    <t>29X123 REKT. SKRÅ 15 GR HVIT</t>
  </si>
  <si>
    <t>19X073 REKT. HVIT</t>
  </si>
  <si>
    <t>29X073 REKT.SKRÅ 15GR HVIT</t>
  </si>
  <si>
    <t>98MM STANDARD OMR DØR</t>
  </si>
  <si>
    <t>STANDARD HJØRNEBORD</t>
  </si>
  <si>
    <t>2 STK 22X148 START V</t>
  </si>
  <si>
    <t>2 STK 22X148 START H</t>
  </si>
  <si>
    <t>MØNEPLATE SORT 25-30 GRADER</t>
  </si>
  <si>
    <t>FORKANTBORD 22 X 148 M RENNE</t>
  </si>
  <si>
    <t>SINGEL SORT</t>
  </si>
  <si>
    <t>Nivå: 0</t>
  </si>
  <si>
    <t>Lag: 2 Yttervegg mur/betong</t>
  </si>
  <si>
    <t>Lag: 23 Etasjeskille/dekke</t>
  </si>
  <si>
    <t>Lag: samlelag</t>
  </si>
  <si>
    <t>Nivå: 1</t>
  </si>
  <si>
    <t>Lag: 1 Yttervegg tre 2D</t>
  </si>
  <si>
    <t>Lag: 6 Dør/vindu</t>
  </si>
  <si>
    <t>Lag: 12 Fasadegarnityr</t>
  </si>
  <si>
    <t>Lag: 24 Bjelkelag/bindingsverk</t>
  </si>
  <si>
    <t>Lag: 25 Utv.kledning/overflate</t>
  </si>
  <si>
    <t>Nivå: 2</t>
  </si>
  <si>
    <t>Lag: 43 Taktekke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</si>
</sst>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&quot;m²&quot;"/>
    <numFmt numFmtId="165" formatCode="#,##0.00&quot;m&quot;"/>
    <numFmt numFmtId="166" formatCode="#,##0.000&quot;m&quot;"/>
    <numFmt numFmtId="167" formatCode="[$kr-414]\ #,##0.00;[$kr-414]\ \-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5" fontId="1" fillId="0" borderId="0" xfId="0" applyNumberFormat="1" applyFont="1"/>
    <xf numFmtId="166" fontId="1" fillId="0" borderId="0" xfId="0" applyNumberFormat="1" applyFont="1"/>
    <xf numFmtId="0" fontId="1" fillId="0" borderId="0" xfId="0" applyFont="1" applyBorder="1"/>
    <xf numFmtId="166" fontId="1" fillId="0" borderId="0" xfId="0" applyNumberFormat="1" applyFont="1" applyBorder="1"/>
    <xf numFmtId="164" fontId="1" fillId="0" borderId="0" xfId="0" applyNumberFormat="1" applyFont="1" applyBorder="1"/>
    <xf numFmtId="165" fontId="1" fillId="0" borderId="0" xfId="0" applyNumberFormat="1" applyFont="1" applyBorder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NumberFormat="1" applyFont="1"/>
    <xf numFmtId="0" fontId="1" fillId="0" borderId="0" xfId="0" applyNumberFormat="1" applyFont="1" applyBorder="1"/>
    <xf numFmtId="166" fontId="2" fillId="0" borderId="0" xfId="0" applyNumberFormat="1" applyFont="1"/>
    <xf numFmtId="166" fontId="2" fillId="0" borderId="0" xfId="0" applyNumberFormat="1" applyFont="1" applyFill="1" applyBorder="1"/>
    <xf numFmtId="0" fontId="2" fillId="0" borderId="0" xfId="0" applyFont="1" applyFill="1" applyAlignment="1">
      <alignment vertical="top" wrapText="1"/>
    </xf>
    <xf numFmtId="0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164" fontId="2" fillId="0" borderId="0" xfId="0" applyNumberFormat="1" applyFont="1"/>
    <xf numFmtId="0" fontId="2" fillId="0" borderId="0" xfId="0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7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165" fontId="2" fillId="0" borderId="0" xfId="0" applyNumberFormat="1" applyFont="1" applyBorder="1" applyAlignment="1">
      <alignment vertical="top" wrapText="1"/>
    </xf>
    <xf numFmtId="166" fontId="2" fillId="0" borderId="0" xfId="0" applyNumberFormat="1" applyFont="1" applyBorder="1" applyAlignment="1">
      <alignment vertical="top" wrapText="1"/>
    </xf>
    <xf numFmtId="0" fontId="1" fillId="0" borderId="1" xfId="0" applyFont="1" applyFill="1" applyBorder="1"/>
    <xf numFmtId="166" fontId="1" fillId="0" borderId="1" xfId="0" applyNumberFormat="1" applyFont="1" applyFill="1" applyBorder="1"/>
    <xf numFmtId="0" fontId="3" fillId="0" borderId="0" xfId="0" applyFont="1" applyBorder="1" applyAlignment="1">
      <alignment vertical="top"/>
    </xf>
    <xf numFmtId="0" fontId="3" fillId="0" borderId="0" xfId="0" applyNumberFormat="1" applyFont="1" applyBorder="1" applyAlignment="1">
      <alignment vertical="top"/>
    </xf>
    <xf numFmtId="166" fontId="3" fillId="0" borderId="0" xfId="0" applyNumberFormat="1" applyFont="1" applyBorder="1" applyAlignment="1">
      <alignment vertical="top"/>
    </xf>
  </cellXfs>
  <cellStyles count="1">
    <cellStyle name="Normal" xfId="0" builtinId="0"/>
  </cellStyles>
  <dxfs count="2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[$kr-414]\ #,##0.00;[$kr-414]\ 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&quot;m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[$kr-414]\ #,##0.00;[$kr-414]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0.00&quot;m²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[$kr-414]\ #,##0.00;[$kr-414]\ 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&quot;m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[$kr-414]\ #,##0.00;[$kr-414]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0.00&quot;m²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[$kr-414]\ #,##0.00;[$kr-414]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[$kr-414]\ #,##0.00;[$kr-414]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[$kr-414]\ #,##0.00;[$kr-414]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[$kr-414]\ #,##0.00;[$kr-414]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[$kr-414]\ #,##0.00;[$kr-414]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0.00&quot;m²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[$kr-414]\ #,##0.00;[$kr-414]\ 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&quot;m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[$kr-414]\ #,##0.00;[$kr-414]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0.00&quot;m²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[$kr-414]\ #,##0.00;[$kr-414]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0.00&quot;m²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relativeIndent="0" justifyLastLine="0" shrinkToFit="0" readingOrder="0"/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65" formatCode="#,##0.00&quot;m&quot;"/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64" formatCode="#0.00&quot;m²&quot;"/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65" formatCode="#,##0.00&quot;m&quot;"/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64" formatCode="#0.00&quot;m²&quot;"/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64" formatCode="#0.00&quot;m²&quot;"/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65" formatCode="#,##0.00&quot;m&quot;"/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64" formatCode="#0.00&quot;m²&quot;"/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64" formatCode="#0.00&quot;m²&quot;"/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#,##0.000&quot;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relativeIndent="0" justifyLastLine="0" shrinkToFit="0" readingOrder="0"/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Area_Material_0_1" displayName="Area_Material_0_1" ref="A2:H6" totalsRowShown="0" headerRowDxfId="270" dataDxfId="269">
  <autoFilter ref="A2:H6"/>
  <tableColumns count="8">
    <tableColumn id="1" name=" " dataDxfId="268"/>
    <tableColumn id="2" name="Beskrivelse" dataDxfId="267"/>
    <tableColumn id="3" name="Type" dataDxfId="266"/>
    <tableColumn id="4" name="Tykkelse" dataDxfId="265"/>
    <tableColumn id="5" name="Bredde/Høyde" dataDxfId="264"/>
    <tableColumn id="6" name="Lengde" dataDxfId="263"/>
    <tableColumn id="7" name="  " dataDxfId="262"/>
    <tableColumn id="8" name="Areal" dataDxfId="261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9" name="Collection_Material_1_2147483647" displayName="Collection_Material_1_2147483647" ref="A83:H88" totalsRowShown="0" headerRowDxfId="156" dataDxfId="155">
  <autoFilter ref="A83:H88"/>
  <tableColumns count="8">
    <tableColumn id="1" name="Lag" dataDxfId="154"/>
    <tableColumn id="2" name="Beskrivelse" dataDxfId="153"/>
    <tableColumn id="3" name="Type" dataDxfId="152"/>
    <tableColumn id="4" name="Tykkelse" dataDxfId="151"/>
    <tableColumn id="5" name="Bredde" dataDxfId="150"/>
    <tableColumn id="6" name="Lengde" dataDxfId="149"/>
    <tableColumn id="7" name="Antall" dataDxfId="148"/>
    <tableColumn id="8" name="Tot. lengde" dataDxfId="147">
      <calculatedColumnFormula>Collection_Material_1_2147483647[Lengde]*Collection_Material_1_2147483647[Antall]</calculatedColumn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21" name="Area_Material_2_42" displayName="Area_Material_2_42" ref="A92:H94" totalsRowShown="0" headerRowDxfId="146" dataDxfId="145">
  <autoFilter ref="A92:H94"/>
  <tableColumns count="8">
    <tableColumn id="1" name=" " dataDxfId="144"/>
    <tableColumn id="2" name="Beskrivelse" dataDxfId="143"/>
    <tableColumn id="3" name="Type" dataDxfId="142"/>
    <tableColumn id="4" name="Tykkelse" dataDxfId="141"/>
    <tableColumn id="5" name="Bredde/Høyde" dataDxfId="140"/>
    <tableColumn id="6" name="Lengde" dataDxfId="139"/>
    <tableColumn id="7" name="  " dataDxfId="138"/>
    <tableColumn id="8" name="Areal" dataDxfId="137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23" name="Collection_Material_2_2147483647" displayName="Collection_Material_2_2147483647" ref="A98:H104" totalsRowShown="0" headerRowDxfId="136" dataDxfId="135">
  <autoFilter ref="A98:H104"/>
  <tableColumns count="8">
    <tableColumn id="1" name="Lag" dataDxfId="134"/>
    <tableColumn id="2" name="Beskrivelse" dataDxfId="133"/>
    <tableColumn id="3" name="Type" dataDxfId="132"/>
    <tableColumn id="4" name="Tykkelse" dataDxfId="131"/>
    <tableColumn id="5" name="Bredde" dataDxfId="130"/>
    <tableColumn id="6" name="Lengde" dataDxfId="129"/>
    <tableColumn id="7" name="Antall" dataDxfId="128"/>
    <tableColumn id="8" name="Tot. lengde" dataDxfId="127">
      <calculatedColumnFormula>Collection_Material_2_2147483647[Lengde]*Collection_Material_2_2147483647[Antall]</calculatedColumnFormula>
    </tableColumn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2" name="Area_Price_0_1" displayName="Area_Price_0_1" ref="A2:H6" totalsRowShown="0" headerRowDxfId="125" dataDxfId="124">
  <autoFilter ref="A2:H6"/>
  <tableColumns count="8">
    <tableColumn id="1" name=" " dataDxfId="123"/>
    <tableColumn id="2" name="Beskrivelse" dataDxfId="122"/>
    <tableColumn id="3" name="Type" dataDxfId="121"/>
    <tableColumn id="4" name="Tykkelse" dataDxfId="120"/>
    <tableColumn id="5" name="Bredde/Høyde" dataDxfId="119"/>
    <tableColumn id="6" name="Lengde" dataDxfId="118"/>
    <tableColumn id="7" name="Areal" dataDxfId="117"/>
    <tableColumn id="8" name="Tot. pris" dataDxfId="116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4" name="Area_Price_0_22" displayName="Area_Price_0_22" ref="A10:H11" totalsRowShown="0" headerRowDxfId="115" dataDxfId="114">
  <autoFilter ref="A10:H11"/>
  <tableColumns count="8">
    <tableColumn id="1" name=" " dataDxfId="113"/>
    <tableColumn id="2" name="Beskrivelse" dataDxfId="112"/>
    <tableColumn id="3" name="Type" dataDxfId="111"/>
    <tableColumn id="4" name="Tykkelse" dataDxfId="110"/>
    <tableColumn id="5" name="Bredde/Høyde" dataDxfId="109"/>
    <tableColumn id="6" name="Lengde" dataDxfId="108"/>
    <tableColumn id="7" name="Areal" dataDxfId="107"/>
    <tableColumn id="8" name="Tot. pris" dataDxfId="106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6" name="Collection_Price_0_2147483647" displayName="Collection_Price_0_2147483647" ref="A15:I16" totalsRowShown="0" headerRowDxfId="105" dataDxfId="104">
  <autoFilter ref="A15:I16"/>
  <tableColumns count="9">
    <tableColumn id="1" name="Lag" dataDxfId="103"/>
    <tableColumn id="2" name="Beskrivelse" dataDxfId="102"/>
    <tableColumn id="3" name="Type" dataDxfId="101"/>
    <tableColumn id="4" name="Tykkelse" dataDxfId="100"/>
    <tableColumn id="5" name="Bredde" dataDxfId="99"/>
    <tableColumn id="6" name="Lengde" dataDxfId="98"/>
    <tableColumn id="7" name="Tot. lengde" dataDxfId="97">
      <calculatedColumnFormula>Collection_Price_0_2147483647[Lengde]*Collection_Price_0_2147483647[Antall]</calculatedColumnFormula>
    </tableColumn>
    <tableColumn id="8" name="Tot. pris" dataDxfId="96"/>
    <tableColumn id="9" name="Antall" dataDxfId="95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8" name="Area_Price_1_0" displayName="Area_Price_1_0" ref="A20:H24" totalsRowShown="0" headerRowDxfId="94" dataDxfId="93">
  <autoFilter ref="A20:H24"/>
  <tableColumns count="8">
    <tableColumn id="1" name=" " dataDxfId="92"/>
    <tableColumn id="2" name="Beskrivelse" dataDxfId="91"/>
    <tableColumn id="3" name="Type" dataDxfId="90"/>
    <tableColumn id="4" name="Tykkelse" dataDxfId="89"/>
    <tableColumn id="5" name="Bredde/Høyde" dataDxfId="88"/>
    <tableColumn id="6" name="Lengde" dataDxfId="87"/>
    <tableColumn id="7" name="Areal" dataDxfId="86"/>
    <tableColumn id="8" name="Tot. pris" dataDxfId="85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0" name="LengthCount_Price_1_5" displayName="LengthCount_Price_1_5" ref="A28:I31" totalsRowShown="0" headerRowDxfId="84" dataDxfId="83">
  <autoFilter ref="A28:I31"/>
  <tableColumns count="9">
    <tableColumn id="1" name="PreCut-id" dataDxfId="82"/>
    <tableColumn id="2" name="Beskrivelse" dataDxfId="81"/>
    <tableColumn id="3" name="Type" dataDxfId="80"/>
    <tableColumn id="4" name="Tykkelse" dataDxfId="79"/>
    <tableColumn id="5" name="Bredde" dataDxfId="78"/>
    <tableColumn id="6" name="Lengde" dataDxfId="77"/>
    <tableColumn id="7" name="Tot. lengde" dataDxfId="76">
      <calculatedColumnFormula>LengthCount_Price_1_5[Lengde]*LengthCount_Price_1_5[Antall]</calculatedColumnFormula>
    </tableColumn>
    <tableColumn id="8" name="Tot. pris" dataDxfId="75"/>
    <tableColumn id="9" name="Antall" dataDxfId="74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2" name="WindowDoor_Price_1_5" displayName="WindowDoor_Price_1_5" ref="A35:H38" totalsRowShown="0" headerRowDxfId="73" dataDxfId="72">
  <autoFilter ref="A35:H38"/>
  <tableColumns count="8">
    <tableColumn id="1" name=" " dataDxfId="71"/>
    <tableColumn id="2" name="Beskrivelse" dataDxfId="70"/>
    <tableColumn id="3" name="Type" dataDxfId="69"/>
    <tableColumn id="4" name="Tykkelse" dataDxfId="68"/>
    <tableColumn id="5" name="Bredde" dataDxfId="67"/>
    <tableColumn id="6" name="Høyde" dataDxfId="66"/>
    <tableColumn id="7" name="Antall" dataDxfId="65"/>
    <tableColumn id="8" name="Tot. pris" dataDxfId="64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4" name="LengthCount_Price_1_11" displayName="LengthCount_Price_1_11" ref="A42:I53" totalsRowShown="0" headerRowDxfId="63" dataDxfId="62">
  <autoFilter ref="A42:I53"/>
  <tableColumns count="9">
    <tableColumn id="1" name="PreCut-id" dataDxfId="61"/>
    <tableColumn id="2" name="Beskrivelse" dataDxfId="60"/>
    <tableColumn id="3" name="Type" dataDxfId="59"/>
    <tableColumn id="4" name="Tykkelse" dataDxfId="58"/>
    <tableColumn id="5" name="Bredde" dataDxfId="57"/>
    <tableColumn id="6" name="Lengde" dataDxfId="56"/>
    <tableColumn id="7" name="Tot. lengde" dataDxfId="55">
      <calculatedColumnFormula>LengthCount_Price_1_11[Lengde]*LengthCount_Price_1_11[Antall]</calculatedColumnFormula>
    </tableColumn>
    <tableColumn id="8" name="Tot. pris" dataDxfId="54"/>
    <tableColumn id="9" name="Antall" dataDxfId="5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Area_Material_0_22" displayName="Area_Material_0_22" ref="A10:H11" totalsRowShown="0" headerRowDxfId="260" dataDxfId="259">
  <autoFilter ref="A10:H11"/>
  <tableColumns count="8">
    <tableColumn id="1" name=" " dataDxfId="258"/>
    <tableColumn id="2" name="Beskrivelse" dataDxfId="257"/>
    <tableColumn id="3" name="Type" dataDxfId="256"/>
    <tableColumn id="4" name="Tykkelse" dataDxfId="255"/>
    <tableColumn id="5" name="Bredde/Høyde" dataDxfId="254"/>
    <tableColumn id="6" name="Lengde" dataDxfId="253"/>
    <tableColumn id="7" name="  " dataDxfId="252"/>
    <tableColumn id="8" name="Areal" dataDxfId="251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16" name="LengthCount_Price_1_23" displayName="LengthCount_Price_1_23" ref="A58:I67" totalsRowShown="0" headerRowDxfId="52" dataDxfId="51">
  <autoFilter ref="A58:I67"/>
  <tableColumns count="9">
    <tableColumn id="1" name="PreCut-id" dataDxfId="50"/>
    <tableColumn id="2" name="Beskrivelse" dataDxfId="49"/>
    <tableColumn id="3" name="Type" dataDxfId="48"/>
    <tableColumn id="4" name="Tykkelse" dataDxfId="47"/>
    <tableColumn id="5" name="Bredde" dataDxfId="46"/>
    <tableColumn id="6" name="Lengde" dataDxfId="45"/>
    <tableColumn id="7" name="Tot. lengde" dataDxfId="44">
      <calculatedColumnFormula>LengthCount_Price_1_23[Lengde]*LengthCount_Price_1_23[Antall]</calculatedColumnFormula>
    </tableColumn>
    <tableColumn id="8" name="Tot. pris" dataDxfId="43"/>
    <tableColumn id="9" name="Antall" dataDxfId="42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18" name="Area_Price_1_24" displayName="Area_Price_1_24" ref="A71:H79" totalsRowShown="0" headerRowDxfId="41" dataDxfId="40">
  <autoFilter ref="A71:H79"/>
  <tableColumns count="8">
    <tableColumn id="1" name=" " dataDxfId="39"/>
    <tableColumn id="2" name="Beskrivelse" dataDxfId="38"/>
    <tableColumn id="3" name="Type" dataDxfId="37"/>
    <tableColumn id="4" name="Tykkelse" dataDxfId="36"/>
    <tableColumn id="5" name="Bredde/Høyde" dataDxfId="35"/>
    <tableColumn id="6" name="Lengde" dataDxfId="34"/>
    <tableColumn id="7" name="Areal" dataDxfId="33"/>
    <tableColumn id="8" name="Tot. pris" dataDxfId="32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0" name="Collection_Price_1_2147483647" displayName="Collection_Price_1_2147483647" ref="A83:I88" totalsRowShown="0" headerRowDxfId="31" dataDxfId="30">
  <autoFilter ref="A83:I88"/>
  <tableColumns count="9">
    <tableColumn id="1" name="Lag" dataDxfId="29"/>
    <tableColumn id="2" name="Beskrivelse" dataDxfId="28"/>
    <tableColumn id="3" name="Type" dataDxfId="27"/>
    <tableColumn id="4" name="Tykkelse" dataDxfId="26"/>
    <tableColumn id="5" name="Bredde" dataDxfId="25"/>
    <tableColumn id="6" name="Lengde" dataDxfId="24"/>
    <tableColumn id="7" name="Tot. lengde" dataDxfId="23">
      <calculatedColumnFormula>Collection_Price_1_2147483647[Lengde]*Collection_Price_1_2147483647[Antall]</calculatedColumnFormula>
    </tableColumn>
    <tableColumn id="8" name="Tot. pris" dataDxfId="22"/>
    <tableColumn id="9" name="Antall" dataDxfId="21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2" name="Area_Price_2_42" displayName="Area_Price_2_42" ref="A92:H94" totalsRowShown="0" headerRowDxfId="20" dataDxfId="19">
  <autoFilter ref="A92:H94"/>
  <tableColumns count="8">
    <tableColumn id="1" name=" " dataDxfId="18"/>
    <tableColumn id="2" name="Beskrivelse" dataDxfId="17"/>
    <tableColumn id="3" name="Type" dataDxfId="16"/>
    <tableColumn id="4" name="Tykkelse" dataDxfId="15"/>
    <tableColumn id="5" name="Bredde/Høyde" dataDxfId="14"/>
    <tableColumn id="6" name="Lengde" dataDxfId="13"/>
    <tableColumn id="7" name="Areal" dataDxfId="12"/>
    <tableColumn id="8" name="Tot. pris" dataDxfId="11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4" name="Collection_Price_2_2147483647" displayName="Collection_Price_2_2147483647" ref="A98:I104" totalsRowShown="0" headerRowDxfId="10" dataDxfId="9">
  <autoFilter ref="A98:I104"/>
  <tableColumns count="9">
    <tableColumn id="1" name="Lag" dataDxfId="8"/>
    <tableColumn id="2" name="Beskrivelse" dataDxfId="7"/>
    <tableColumn id="3" name="Type" dataDxfId="6"/>
    <tableColumn id="4" name="Tykkelse" dataDxfId="5"/>
    <tableColumn id="5" name="Bredde" dataDxfId="4"/>
    <tableColumn id="6" name="Lengde" dataDxfId="3"/>
    <tableColumn id="7" name="Tot. lengde" dataDxfId="2">
      <calculatedColumnFormula>Collection_Price_2_2147483647[Lengde]*Collection_Price_2_2147483647[Antall]</calculatedColumnFormula>
    </tableColumn>
    <tableColumn id="8" name="Tot. pris" dataDxfId="1"/>
    <tableColumn id="9" name="Antall" dataDxfId="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Collection_Material_0_2147483647" displayName="Collection_Material_0_2147483647" ref="A15:H16" totalsRowShown="0" headerRowDxfId="250" dataDxfId="249">
  <autoFilter ref="A15:H16"/>
  <tableColumns count="8">
    <tableColumn id="1" name="Lag" dataDxfId="248"/>
    <tableColumn id="2" name="Beskrivelse" dataDxfId="247"/>
    <tableColumn id="3" name="Type" dataDxfId="246"/>
    <tableColumn id="4" name="Tykkelse" dataDxfId="245"/>
    <tableColumn id="5" name="Bredde" dataDxfId="244"/>
    <tableColumn id="6" name="Lengde" dataDxfId="243"/>
    <tableColumn id="7" name="Antall" dataDxfId="242"/>
    <tableColumn id="8" name="Tot. lengde" dataDxfId="241">
      <calculatedColumnFormula>Collection_Material_0_2147483647[Lengde]*Collection_Material_0_2147483647[Antall]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7" name="Area_Material_1_0" displayName="Area_Material_1_0" ref="A20:H24" totalsRowShown="0" headerRowDxfId="240" dataDxfId="239">
  <autoFilter ref="A20:H24"/>
  <tableColumns count="8">
    <tableColumn id="1" name=" " dataDxfId="238"/>
    <tableColumn id="2" name="Beskrivelse" dataDxfId="237"/>
    <tableColumn id="3" name="Type" dataDxfId="236"/>
    <tableColumn id="4" name="Tykkelse" dataDxfId="235"/>
    <tableColumn id="5" name="Bredde/Høyde" dataDxfId="234"/>
    <tableColumn id="6" name="Lengde" dataDxfId="233"/>
    <tableColumn id="7" name="  " dataDxfId="232"/>
    <tableColumn id="8" name="Areal" dataDxfId="23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9" name="LengthCount_Material_1_5" displayName="LengthCount_Material_1_5" ref="A28:H31" totalsRowShown="0" headerRowDxfId="230" dataDxfId="229">
  <autoFilter ref="A28:H31"/>
  <tableColumns count="8">
    <tableColumn id="1" name="PreCut-id" dataDxfId="228" totalsRowDxfId="227"/>
    <tableColumn id="2" name="Beskrivelse" dataDxfId="226" totalsRowDxfId="225"/>
    <tableColumn id="3" name="Type" dataDxfId="224" totalsRowDxfId="223"/>
    <tableColumn id="4" name="Tykkelse" dataDxfId="222" totalsRowDxfId="221"/>
    <tableColumn id="5" name="Bredde" dataDxfId="220" totalsRowDxfId="219"/>
    <tableColumn id="6" name="Lengde" dataDxfId="218" totalsRowDxfId="217"/>
    <tableColumn id="7" name="Antall" dataDxfId="216" totalsRowDxfId="215"/>
    <tableColumn id="8" name="Tot.lengde" dataDxfId="214" totalsRowDxfId="213">
      <calculatedColumnFormula>LengthCount_Material_1_5[Lengde]*LengthCount_Material_1_5[Antall]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1" name="WindowDoor_Material_1_5" displayName="WindowDoor_Material_1_5" ref="A35:H38" totalsRowShown="0" headerRowDxfId="212" dataDxfId="211">
  <autoFilter ref="A35:H38"/>
  <tableColumns count="8">
    <tableColumn id="1" name=" " dataDxfId="210"/>
    <tableColumn id="2" name="Beskrivelse" dataDxfId="209"/>
    <tableColumn id="3" name="Type" dataDxfId="208"/>
    <tableColumn id="4" name="Tykkelse" dataDxfId="207"/>
    <tableColumn id="5" name="Bredde" dataDxfId="206"/>
    <tableColumn id="6" name="Høyde" dataDxfId="205"/>
    <tableColumn id="7" name="  " dataDxfId="204"/>
    <tableColumn id="8" name="Antall" dataDxfId="203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3" name="LengthCount_Material_1_11" displayName="LengthCount_Material_1_11" ref="A42:H53" totalsRowShown="0" headerRowDxfId="202" dataDxfId="201">
  <autoFilter ref="A42:H53"/>
  <tableColumns count="8">
    <tableColumn id="1" name="PreCut-id" dataDxfId="200" totalsRowDxfId="199"/>
    <tableColumn id="2" name="Beskrivelse" dataDxfId="198" totalsRowDxfId="197"/>
    <tableColumn id="3" name="Type" dataDxfId="196" totalsRowDxfId="195"/>
    <tableColumn id="4" name="Tykkelse" dataDxfId="194" totalsRowDxfId="193"/>
    <tableColumn id="5" name="Bredde" dataDxfId="192" totalsRowDxfId="191"/>
    <tableColumn id="6" name="Lengde" dataDxfId="190" totalsRowDxfId="189"/>
    <tableColumn id="7" name="Antall" dataDxfId="188" totalsRowDxfId="187"/>
    <tableColumn id="8" name="Tot.lengde" dataDxfId="186" totalsRowDxfId="185">
      <calculatedColumnFormula>LengthCount_Material_1_11[Lengde]*LengthCount_Material_1_11[Antall]</calculatedColumn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5" name="LengthCount_Material_1_23" displayName="LengthCount_Material_1_23" ref="A58:H67" totalsRowShown="0" headerRowDxfId="184" dataDxfId="183">
  <autoFilter ref="A58:H67"/>
  <tableColumns count="8">
    <tableColumn id="1" name="PreCut-id" dataDxfId="182" totalsRowDxfId="181"/>
    <tableColumn id="2" name="Beskrivelse" dataDxfId="180" totalsRowDxfId="179"/>
    <tableColumn id="3" name="Type" dataDxfId="178" totalsRowDxfId="177"/>
    <tableColumn id="4" name="Tykkelse" dataDxfId="176" totalsRowDxfId="175"/>
    <tableColumn id="5" name="Bredde" dataDxfId="174" totalsRowDxfId="173"/>
    <tableColumn id="6" name="Lengde" dataDxfId="172" totalsRowDxfId="171"/>
    <tableColumn id="7" name="Antall" dataDxfId="170" totalsRowDxfId="169"/>
    <tableColumn id="8" name="Tot.lengde" dataDxfId="168" totalsRowDxfId="167">
      <calculatedColumnFormula>LengthCount_Material_1_23[Lengde]*LengthCount_Material_1_23[Antall]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7" name="Area_Material_1_24" displayName="Area_Material_1_24" ref="A71:H79" totalsRowShown="0" headerRowDxfId="166" dataDxfId="165">
  <autoFilter ref="A71:H79"/>
  <tableColumns count="8">
    <tableColumn id="1" name=" " dataDxfId="164"/>
    <tableColumn id="2" name="Beskrivelse" dataDxfId="163"/>
    <tableColumn id="3" name="Type" dataDxfId="162"/>
    <tableColumn id="4" name="Tykkelse" dataDxfId="161"/>
    <tableColumn id="5" name="Bredde/Høyde" dataDxfId="160"/>
    <tableColumn id="6" name="Lengde" dataDxfId="159"/>
    <tableColumn id="7" name="  " dataDxfId="158"/>
    <tableColumn id="8" name="Areal" dataDxfId="15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9.xml"/><Relationship Id="rId13" Type="http://schemas.openxmlformats.org/officeDocument/2006/relationships/table" Target="../tables/table24.xml"/><Relationship Id="rId3" Type="http://schemas.openxmlformats.org/officeDocument/2006/relationships/table" Target="../tables/table14.xml"/><Relationship Id="rId7" Type="http://schemas.openxmlformats.org/officeDocument/2006/relationships/table" Target="../tables/table18.xml"/><Relationship Id="rId12" Type="http://schemas.openxmlformats.org/officeDocument/2006/relationships/table" Target="../tables/table23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7.xml"/><Relationship Id="rId11" Type="http://schemas.openxmlformats.org/officeDocument/2006/relationships/table" Target="../tables/table22.xml"/><Relationship Id="rId5" Type="http://schemas.openxmlformats.org/officeDocument/2006/relationships/table" Target="../tables/table16.xml"/><Relationship Id="rId10" Type="http://schemas.openxmlformats.org/officeDocument/2006/relationships/table" Target="../tables/table21.xml"/><Relationship Id="rId4" Type="http://schemas.openxmlformats.org/officeDocument/2006/relationships/table" Target="../tables/table15.xml"/><Relationship Id="rId9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zoomScale="94" zoomScaleNormal="70" zoomScalePageLayoutView="94" workbookViewId="0">
      <selection activeCell="B25" sqref="B25"/>
    </sheetView>
  </sheetViews>
  <sheetFormatPr baseColWidth="10" defaultColWidth="11.44140625" defaultRowHeight="13.8" x14ac:dyDescent="0.3"/>
  <cols>
    <col min="1" max="1" width="12" style="1" customWidth="1"/>
    <col min="2" max="2" width="78.109375" style="1" customWidth="1"/>
    <col min="3" max="3" width="12" style="1" customWidth="1"/>
    <col min="4" max="4" width="10.109375" style="3" bestFit="1" customWidth="1"/>
    <col min="5" max="5" width="13.6640625" style="3" customWidth="1"/>
    <col min="6" max="6" width="8.6640625" style="3" bestFit="1" customWidth="1"/>
    <col min="7" max="7" width="7.5546875" style="1" customWidth="1"/>
    <col min="8" max="8" width="12.44140625" style="1" customWidth="1"/>
    <col min="9" max="16384" width="11.44140625" style="1"/>
  </cols>
  <sheetData>
    <row r="1" spans="1:8" ht="12.75" x14ac:dyDescent="0.2">
      <c r="A1" s="4"/>
      <c r="B1" s="4"/>
      <c r="C1" s="4"/>
      <c r="D1" s="5"/>
      <c r="E1" s="5"/>
      <c r="F1" s="5"/>
      <c r="G1" s="4"/>
      <c r="H1" s="4"/>
    </row>
    <row r="2" spans="1:8" ht="12.75" x14ac:dyDescent="0.2">
      <c r="D2" s="1"/>
      <c r="E2" s="1"/>
      <c r="F2" s="1"/>
    </row>
    <row r="8" spans="1:8" ht="15" x14ac:dyDescent="0.25">
      <c r="A8" s="9" t="s">
        <v>4</v>
      </c>
      <c r="B8" s="9"/>
    </row>
    <row r="9" spans="1:8" ht="43.2" x14ac:dyDescent="0.3">
      <c r="A9" s="9"/>
      <c r="B9" s="11" t="s">
        <v>11</v>
      </c>
    </row>
    <row r="10" spans="1:8" ht="45" customHeight="1" x14ac:dyDescent="0.3">
      <c r="A10" s="9"/>
      <c r="B10" s="11" t="s">
        <v>6</v>
      </c>
    </row>
    <row r="11" spans="1:8" ht="15" customHeight="1" x14ac:dyDescent="0.25">
      <c r="A11" s="9"/>
      <c r="B11" s="10" t="s">
        <v>5</v>
      </c>
    </row>
    <row r="12" spans="1:8" ht="15" x14ac:dyDescent="0.25">
      <c r="A12" s="9"/>
      <c r="B12" s="10"/>
    </row>
    <row r="13" spans="1:8" ht="15" x14ac:dyDescent="0.25">
      <c r="A13" s="9" t="s">
        <v>8</v>
      </c>
      <c r="B13" s="10"/>
    </row>
    <row r="14" spans="1:8" ht="57.6" x14ac:dyDescent="0.3">
      <c r="A14" s="9"/>
      <c r="B14" s="11" t="s">
        <v>9</v>
      </c>
    </row>
    <row r="15" spans="1:8" ht="28.8" x14ac:dyDescent="0.3">
      <c r="A15" s="9"/>
      <c r="B15" s="11" t="s">
        <v>12</v>
      </c>
    </row>
    <row r="16" spans="1:8" ht="14.4" x14ac:dyDescent="0.3">
      <c r="A16" s="9"/>
      <c r="B16" s="11" t="s">
        <v>14</v>
      </c>
    </row>
    <row r="17" spans="1:6" ht="14.4" x14ac:dyDescent="0.3">
      <c r="A17" s="9"/>
      <c r="B17" s="9"/>
      <c r="D17" s="1"/>
      <c r="E17" s="1"/>
      <c r="F17" s="1"/>
    </row>
    <row r="18" spans="1:6" ht="14.4" x14ac:dyDescent="0.3">
      <c r="A18" s="9" t="s">
        <v>10</v>
      </c>
      <c r="B18" s="10"/>
      <c r="D18" s="1"/>
      <c r="E18" s="1"/>
      <c r="F18" s="1"/>
    </row>
    <row r="19" spans="1:6" ht="44.25" customHeight="1" x14ac:dyDescent="0.3">
      <c r="A19" s="9"/>
      <c r="B19" s="11" t="s">
        <v>13</v>
      </c>
      <c r="D19" s="1"/>
      <c r="E19" s="1"/>
      <c r="F19" s="1"/>
    </row>
    <row r="20" spans="1:6" ht="14.4" x14ac:dyDescent="0.3">
      <c r="A20" s="9"/>
      <c r="B20" s="10"/>
    </row>
    <row r="21" spans="1:6" ht="28.8" x14ac:dyDescent="0.3">
      <c r="A21" s="9"/>
      <c r="B21" s="11" t="s">
        <v>27</v>
      </c>
      <c r="D21" s="1"/>
      <c r="E21" s="1"/>
      <c r="F21" s="1"/>
    </row>
    <row r="22" spans="1:6" ht="14.4" x14ac:dyDescent="0.3">
      <c r="A22" s="9"/>
      <c r="B22" s="10"/>
      <c r="D22" s="1"/>
      <c r="E22" s="1"/>
      <c r="F22" s="1"/>
    </row>
    <row r="23" spans="1:6" ht="14.4" x14ac:dyDescent="0.3">
      <c r="A23" s="9"/>
      <c r="B23" s="11"/>
      <c r="D23" s="1"/>
      <c r="E23" s="1"/>
      <c r="F23" s="1"/>
    </row>
    <row r="24" spans="1:6" ht="14.4" x14ac:dyDescent="0.3">
      <c r="A24" s="9"/>
      <c r="B24" s="10"/>
      <c r="D24" s="1"/>
      <c r="E24" s="1"/>
      <c r="F24" s="1"/>
    </row>
    <row r="25" spans="1:6" ht="14.4" x14ac:dyDescent="0.3">
      <c r="A25" s="9"/>
      <c r="B25" s="10"/>
      <c r="D25" s="1"/>
      <c r="E25" s="1"/>
      <c r="F25" s="1"/>
    </row>
    <row r="26" spans="1:6" ht="14.4" x14ac:dyDescent="0.3">
      <c r="A26" s="9"/>
      <c r="B26" s="10"/>
      <c r="D26" s="1"/>
      <c r="E26" s="1"/>
      <c r="F26" s="1"/>
    </row>
    <row r="27" spans="1:6" ht="14.4" x14ac:dyDescent="0.3">
      <c r="A27" s="9"/>
      <c r="B27" s="10"/>
      <c r="D27" s="1"/>
      <c r="E27" s="1"/>
      <c r="F27" s="1"/>
    </row>
    <row r="28" spans="1:6" ht="14.4" x14ac:dyDescent="0.3">
      <c r="A28" s="9"/>
      <c r="B28" s="10"/>
      <c r="D28" s="1"/>
      <c r="E28" s="1"/>
      <c r="F28" s="1"/>
    </row>
    <row r="29" spans="1:6" ht="14.4" x14ac:dyDescent="0.3">
      <c r="A29" s="9"/>
      <c r="B29" s="10"/>
      <c r="D29" s="1"/>
      <c r="E29" s="1"/>
      <c r="F29" s="1"/>
    </row>
    <row r="30" spans="1:6" ht="14.4" x14ac:dyDescent="0.3">
      <c r="A30" s="9"/>
      <c r="B30" s="10"/>
      <c r="D30" s="1"/>
      <c r="E30" s="1"/>
      <c r="F30" s="1"/>
    </row>
    <row r="31" spans="1:6" ht="14.4" x14ac:dyDescent="0.3">
      <c r="A31" s="9"/>
      <c r="B31" s="10"/>
      <c r="D31" s="1"/>
      <c r="E31" s="1"/>
      <c r="F31" s="1"/>
    </row>
    <row r="32" spans="1:6" ht="14.4" x14ac:dyDescent="0.3">
      <c r="A32" s="9"/>
      <c r="B32" s="10"/>
      <c r="D32" s="1"/>
      <c r="E32" s="1"/>
      <c r="F32" s="1"/>
    </row>
    <row r="33" spans="1:6" ht="14.4" x14ac:dyDescent="0.3">
      <c r="A33" s="9"/>
      <c r="B33" s="10"/>
      <c r="D33" s="1"/>
      <c r="E33" s="1"/>
      <c r="F33" s="1"/>
    </row>
    <row r="34" spans="1:6" ht="14.4" x14ac:dyDescent="0.3">
      <c r="A34" s="9"/>
      <c r="B34" s="10"/>
      <c r="D34" s="1"/>
      <c r="E34" s="1"/>
      <c r="F34" s="1"/>
    </row>
    <row r="35" spans="1:6" ht="28.8" x14ac:dyDescent="0.3">
      <c r="A35" s="9"/>
      <c r="B35" s="10" t="s">
        <v>7</v>
      </c>
      <c r="D35" s="1"/>
      <c r="E35" s="1"/>
      <c r="F35" s="1"/>
    </row>
    <row r="36" spans="1:6" x14ac:dyDescent="0.3">
      <c r="B36" s="8"/>
      <c r="D36" s="1"/>
      <c r="E36" s="1"/>
      <c r="F36" s="1"/>
    </row>
    <row r="37" spans="1:6" x14ac:dyDescent="0.3">
      <c r="B37" s="8"/>
      <c r="D37" s="1"/>
      <c r="E37" s="1"/>
      <c r="F37" s="1"/>
    </row>
    <row r="38" spans="1:6" x14ac:dyDescent="0.3">
      <c r="B38" s="8"/>
      <c r="D38" s="1"/>
      <c r="E38" s="1"/>
      <c r="F38" s="1"/>
    </row>
    <row r="40" spans="1:6" x14ac:dyDescent="0.3">
      <c r="B40" s="8"/>
      <c r="D40" s="1"/>
      <c r="E40" s="1"/>
      <c r="F40" s="1"/>
    </row>
    <row r="41" spans="1:6" x14ac:dyDescent="0.3">
      <c r="B41" s="8"/>
      <c r="D41" s="1"/>
      <c r="E41" s="1"/>
      <c r="F41" s="1"/>
    </row>
  </sheetData>
  <sheetProtection sheet="1" objects="1" scenarios="1" selectLockedCells="1" selectUnlockedCells="1"/>
  <pageMargins left="0.39370078740157483" right="0.39370078740157483" top="1.299212598425197" bottom="0.78740157480314965" header="0.31496062992125984" footer="0.31496062992125984"/>
  <pageSetup paperSize="9" orientation="portrait" r:id="rId1"/>
  <headerFooter scaleWithDoc="0">
    <oddHeader>&amp;L&amp;9Performed by MultiCAD
© 2016&amp;11
&amp;C
&amp;18Beregningsgrunnlag&amp;11
Prosjekt: Bod&amp;R&amp;9Side &amp;P av &amp;N
Utskriftsdato: &amp;D</oddHeader>
    <oddFooter>&amp;L&amp;9
&amp;Z&amp;F&amp;R&amp;9Side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view="pageLayout" zoomScaleNormal="100" workbookViewId="0">
      <selection activeCell="B4" sqref="B4"/>
    </sheetView>
  </sheetViews>
  <sheetFormatPr baseColWidth="10" defaultColWidth="11.44140625" defaultRowHeight="13.8" x14ac:dyDescent="0.3"/>
  <cols>
    <col min="1" max="1" width="9.88671875" style="1" customWidth="1"/>
    <col min="2" max="2" width="22.33203125" style="1" customWidth="1"/>
    <col min="3" max="3" width="7.88671875" style="1" customWidth="1"/>
    <col min="4" max="4" width="10.109375" style="3" bestFit="1" customWidth="1"/>
    <col min="5" max="5" width="14.33203125" style="3" customWidth="1"/>
    <col min="6" max="6" width="8.6640625" style="3" customWidth="1"/>
    <col min="7" max="7" width="8.33203125" style="1" customWidth="1"/>
    <col min="8" max="8" width="13.109375" style="1" customWidth="1"/>
    <col min="9" max="16384" width="11.44140625" style="1"/>
  </cols>
  <sheetData>
    <row r="1" spans="1:8" ht="12.75" customHeight="1" x14ac:dyDescent="0.3">
      <c r="A1" s="32" t="s">
        <v>65</v>
      </c>
      <c r="B1" s="32" t="s">
        <v>66</v>
      </c>
      <c r="C1" s="32"/>
      <c r="D1" s="33"/>
      <c r="E1" s="33"/>
      <c r="F1" s="33"/>
      <c r="G1" s="32"/>
      <c r="H1" s="32"/>
    </row>
    <row r="2" spans="1:8" x14ac:dyDescent="0.3">
      <c r="A2" s="12" t="s">
        <v>3</v>
      </c>
      <c r="B2" s="12" t="s">
        <v>15</v>
      </c>
      <c r="C2" s="12" t="s">
        <v>16</v>
      </c>
      <c r="D2" s="31" t="s">
        <v>17</v>
      </c>
      <c r="E2" s="31" t="s">
        <v>22</v>
      </c>
      <c r="F2" s="31" t="s">
        <v>19</v>
      </c>
      <c r="G2" s="12" t="s">
        <v>2</v>
      </c>
      <c r="H2" s="29" t="s">
        <v>0</v>
      </c>
    </row>
    <row r="3" spans="1:8" ht="12.75" x14ac:dyDescent="0.2">
      <c r="A3" s="4"/>
      <c r="B3" s="4" t="s">
        <v>30</v>
      </c>
      <c r="C3" s="15" t="s">
        <v>31</v>
      </c>
      <c r="D3" s="5">
        <v>0.18</v>
      </c>
      <c r="E3" s="5">
        <v>0.2</v>
      </c>
      <c r="F3" s="5">
        <v>3.6</v>
      </c>
      <c r="G3" s="4"/>
      <c r="H3" s="6">
        <v>0.72</v>
      </c>
    </row>
    <row r="4" spans="1:8" ht="12.75" x14ac:dyDescent="0.2">
      <c r="A4" s="4"/>
      <c r="B4" s="4" t="s">
        <v>30</v>
      </c>
      <c r="C4" s="15" t="s">
        <v>31</v>
      </c>
      <c r="D4" s="5">
        <v>0.18</v>
      </c>
      <c r="E4" s="5">
        <v>0.2</v>
      </c>
      <c r="F4" s="5">
        <v>4.1500000000000004</v>
      </c>
      <c r="G4" s="4"/>
      <c r="H4" s="6">
        <v>0.83</v>
      </c>
    </row>
    <row r="5" spans="1:8" ht="12.75" x14ac:dyDescent="0.2">
      <c r="A5" s="4"/>
      <c r="B5" s="4" t="s">
        <v>30</v>
      </c>
      <c r="C5" s="15" t="s">
        <v>31</v>
      </c>
      <c r="D5" s="5">
        <v>0.18</v>
      </c>
      <c r="E5" s="5">
        <v>0.2</v>
      </c>
      <c r="F5" s="5">
        <v>3.6</v>
      </c>
      <c r="G5" s="4"/>
      <c r="H5" s="6">
        <v>0.72</v>
      </c>
    </row>
    <row r="6" spans="1:8" ht="12.75" x14ac:dyDescent="0.2">
      <c r="A6" s="4"/>
      <c r="B6" s="4" t="s">
        <v>30</v>
      </c>
      <c r="C6" s="15" t="s">
        <v>31</v>
      </c>
      <c r="D6" s="5">
        <v>0.18</v>
      </c>
      <c r="E6" s="5">
        <v>0.2</v>
      </c>
      <c r="F6" s="5">
        <v>4.1500000000000004</v>
      </c>
      <c r="G6" s="4"/>
      <c r="H6" s="6">
        <v>0.83</v>
      </c>
    </row>
    <row r="9" spans="1:8" ht="12.75" customHeight="1" x14ac:dyDescent="0.3">
      <c r="A9" s="32" t="s">
        <v>65</v>
      </c>
      <c r="B9" s="32" t="s">
        <v>67</v>
      </c>
      <c r="C9" s="32"/>
      <c r="D9" s="33"/>
      <c r="E9" s="33"/>
      <c r="F9" s="33"/>
      <c r="G9" s="32"/>
      <c r="H9" s="32"/>
    </row>
    <row r="10" spans="1:8" x14ac:dyDescent="0.3">
      <c r="A10" s="12" t="s">
        <v>3</v>
      </c>
      <c r="B10" s="12" t="s">
        <v>15</v>
      </c>
      <c r="C10" s="12" t="s">
        <v>16</v>
      </c>
      <c r="D10" s="31" t="s">
        <v>17</v>
      </c>
      <c r="E10" s="31" t="s">
        <v>22</v>
      </c>
      <c r="F10" s="31" t="s">
        <v>19</v>
      </c>
      <c r="G10" s="12" t="s">
        <v>2</v>
      </c>
      <c r="H10" s="29" t="s">
        <v>0</v>
      </c>
    </row>
    <row r="11" spans="1:8" ht="12.75" x14ac:dyDescent="0.2">
      <c r="A11" s="4"/>
      <c r="B11" s="4" t="s">
        <v>32</v>
      </c>
      <c r="C11" s="15" t="s">
        <v>0</v>
      </c>
      <c r="D11" s="5">
        <v>0.1</v>
      </c>
      <c r="E11" s="5">
        <v>3.24</v>
      </c>
      <c r="F11" s="5">
        <v>3.79</v>
      </c>
      <c r="G11" s="4"/>
      <c r="H11" s="6">
        <v>12.28</v>
      </c>
    </row>
    <row r="14" spans="1:8" ht="12.75" customHeight="1" x14ac:dyDescent="0.3">
      <c r="A14" s="32" t="s">
        <v>65</v>
      </c>
      <c r="B14" s="32" t="s">
        <v>68</v>
      </c>
      <c r="C14" s="32"/>
      <c r="D14" s="33"/>
      <c r="E14" s="33"/>
      <c r="F14" s="33"/>
      <c r="G14" s="32"/>
      <c r="H14" s="32"/>
    </row>
    <row r="15" spans="1:8" ht="12.75" x14ac:dyDescent="0.2">
      <c r="A15" s="13" t="s">
        <v>24</v>
      </c>
      <c r="B15" s="13" t="s">
        <v>15</v>
      </c>
      <c r="C15" s="13" t="s">
        <v>16</v>
      </c>
      <c r="D15" s="27" t="s">
        <v>17</v>
      </c>
      <c r="E15" s="27" t="s">
        <v>18</v>
      </c>
      <c r="F15" s="27" t="s">
        <v>19</v>
      </c>
      <c r="G15" s="13" t="s">
        <v>20</v>
      </c>
      <c r="H15" s="28" t="s">
        <v>25</v>
      </c>
    </row>
    <row r="16" spans="1:8" ht="12.75" x14ac:dyDescent="0.2">
      <c r="A16" s="14">
        <v>21</v>
      </c>
      <c r="B16" s="14" t="s">
        <v>28</v>
      </c>
      <c r="C16" s="14" t="s">
        <v>29</v>
      </c>
      <c r="D16" s="5">
        <v>1E-3</v>
      </c>
      <c r="E16" s="5">
        <v>0.14430000000000001</v>
      </c>
      <c r="F16" s="5">
        <v>0.46179999999999999</v>
      </c>
      <c r="G16" s="14">
        <v>34</v>
      </c>
      <c r="H16" s="2">
        <f>Collection_Material_0_2147483647[Lengde]*Collection_Material_0_2147483647[Antall]</f>
        <v>15.7012</v>
      </c>
    </row>
    <row r="19" spans="1:8" ht="12.75" customHeight="1" x14ac:dyDescent="0.3">
      <c r="A19" s="32" t="s">
        <v>69</v>
      </c>
      <c r="B19" s="32" t="s">
        <v>70</v>
      </c>
      <c r="C19" s="32"/>
      <c r="D19" s="33"/>
      <c r="E19" s="33"/>
      <c r="F19" s="33"/>
      <c r="G19" s="32"/>
      <c r="H19" s="32"/>
    </row>
    <row r="20" spans="1:8" x14ac:dyDescent="0.3">
      <c r="A20" s="12" t="s">
        <v>3</v>
      </c>
      <c r="B20" s="12" t="s">
        <v>15</v>
      </c>
      <c r="C20" s="12" t="s">
        <v>16</v>
      </c>
      <c r="D20" s="31" t="s">
        <v>17</v>
      </c>
      <c r="E20" s="31" t="s">
        <v>22</v>
      </c>
      <c r="F20" s="31" t="s">
        <v>19</v>
      </c>
      <c r="G20" s="12" t="s">
        <v>2</v>
      </c>
      <c r="H20" s="29" t="s">
        <v>0</v>
      </c>
    </row>
    <row r="21" spans="1:8" x14ac:dyDescent="0.3">
      <c r="A21" s="4"/>
      <c r="B21" s="4" t="s">
        <v>39</v>
      </c>
      <c r="C21" s="15" t="s">
        <v>31</v>
      </c>
      <c r="D21" s="5">
        <v>0.16500000000000001</v>
      </c>
      <c r="E21" s="5">
        <v>3.1489099999999999</v>
      </c>
      <c r="F21" s="5">
        <v>3.734</v>
      </c>
      <c r="G21" s="4"/>
      <c r="H21" s="6">
        <v>9.75</v>
      </c>
    </row>
    <row r="22" spans="1:8" x14ac:dyDescent="0.3">
      <c r="A22" s="4"/>
      <c r="B22" s="4" t="s">
        <v>39</v>
      </c>
      <c r="C22" s="15" t="s">
        <v>31</v>
      </c>
      <c r="D22" s="5">
        <v>0.16500000000000001</v>
      </c>
      <c r="E22" s="5">
        <v>2.1</v>
      </c>
      <c r="F22" s="5">
        <v>4.2839999999999998</v>
      </c>
      <c r="G22" s="4"/>
      <c r="H22" s="6">
        <v>9</v>
      </c>
    </row>
    <row r="23" spans="1:8" x14ac:dyDescent="0.3">
      <c r="A23" s="4"/>
      <c r="B23" s="4" t="s">
        <v>39</v>
      </c>
      <c r="C23" s="15" t="s">
        <v>31</v>
      </c>
      <c r="D23" s="5">
        <v>0.16500000000000001</v>
      </c>
      <c r="E23" s="5">
        <v>3.1489099999999999</v>
      </c>
      <c r="F23" s="5">
        <v>3.734</v>
      </c>
      <c r="G23" s="4"/>
      <c r="H23" s="6">
        <v>9.75</v>
      </c>
    </row>
    <row r="24" spans="1:8" x14ac:dyDescent="0.3">
      <c r="A24" s="4"/>
      <c r="B24" s="4" t="s">
        <v>39</v>
      </c>
      <c r="C24" s="15" t="s">
        <v>31</v>
      </c>
      <c r="D24" s="5">
        <v>0.16500000000000001</v>
      </c>
      <c r="E24" s="5">
        <v>2.1</v>
      </c>
      <c r="F24" s="5">
        <v>4.2839999999999998</v>
      </c>
      <c r="G24" s="4"/>
      <c r="H24" s="6">
        <v>9</v>
      </c>
    </row>
    <row r="27" spans="1:8" ht="12.75" customHeight="1" x14ac:dyDescent="0.3">
      <c r="A27" s="32" t="s">
        <v>69</v>
      </c>
      <c r="B27" s="32" t="s">
        <v>71</v>
      </c>
      <c r="C27" s="32"/>
      <c r="D27" s="33"/>
      <c r="E27" s="33"/>
      <c r="F27" s="33"/>
      <c r="G27" s="32"/>
      <c r="H27" s="32"/>
    </row>
    <row r="28" spans="1:8" x14ac:dyDescent="0.3">
      <c r="A28" s="12" t="s">
        <v>1</v>
      </c>
      <c r="B28" s="12" t="s">
        <v>15</v>
      </c>
      <c r="C28" s="12" t="s">
        <v>16</v>
      </c>
      <c r="D28" s="31" t="s">
        <v>17</v>
      </c>
      <c r="E28" s="31" t="s">
        <v>18</v>
      </c>
      <c r="F28" s="31" t="s">
        <v>19</v>
      </c>
      <c r="G28" s="12" t="s">
        <v>20</v>
      </c>
      <c r="H28" s="30" t="s">
        <v>21</v>
      </c>
    </row>
    <row r="29" spans="1:8" x14ac:dyDescent="0.3">
      <c r="A29" s="4">
        <v>22</v>
      </c>
      <c r="B29" s="4" t="s">
        <v>44</v>
      </c>
      <c r="C29" s="15" t="s">
        <v>34</v>
      </c>
      <c r="D29" s="5">
        <v>5.3999999999999999E-2</v>
      </c>
      <c r="E29" s="5">
        <v>0.1</v>
      </c>
      <c r="F29" s="5">
        <v>2</v>
      </c>
      <c r="G29" s="4">
        <v>1</v>
      </c>
      <c r="H29" s="7">
        <f>LengthCount_Material_1_5[Lengde]*LengthCount_Material_1_5[Antall]</f>
        <v>2</v>
      </c>
    </row>
    <row r="30" spans="1:8" x14ac:dyDescent="0.3">
      <c r="A30" s="4">
        <v>23</v>
      </c>
      <c r="B30" s="4" t="s">
        <v>45</v>
      </c>
      <c r="C30" s="15" t="s">
        <v>34</v>
      </c>
      <c r="D30" s="5">
        <v>9.3420000000000003E-2</v>
      </c>
      <c r="E30" s="5">
        <v>0.95</v>
      </c>
      <c r="F30" s="5">
        <v>2.0499999999999998</v>
      </c>
      <c r="G30" s="4">
        <v>1</v>
      </c>
      <c r="H30" s="7">
        <f>LengthCount_Material_1_5[Lengde]*LengthCount_Material_1_5[Antall]</f>
        <v>2.0499999999999998</v>
      </c>
    </row>
    <row r="31" spans="1:8" x14ac:dyDescent="0.3">
      <c r="A31" s="4">
        <v>24</v>
      </c>
      <c r="B31" s="4" t="s">
        <v>46</v>
      </c>
      <c r="C31" s="15" t="s">
        <v>34</v>
      </c>
      <c r="D31" s="5">
        <v>7.0000000000000007E-2</v>
      </c>
      <c r="E31" s="5">
        <v>0.95</v>
      </c>
      <c r="F31" s="5">
        <v>2.0499999999999998</v>
      </c>
      <c r="G31" s="4">
        <v>1</v>
      </c>
      <c r="H31" s="7">
        <f>LengthCount_Material_1_5[Lengde]*LengthCount_Material_1_5[Antall]</f>
        <v>2.0499999999999998</v>
      </c>
    </row>
    <row r="34" spans="1:8" ht="12.75" customHeight="1" x14ac:dyDescent="0.3">
      <c r="A34" s="32" t="s">
        <v>69</v>
      </c>
      <c r="B34" s="32" t="s">
        <v>71</v>
      </c>
      <c r="C34" s="32"/>
      <c r="D34" s="33"/>
      <c r="E34" s="33"/>
      <c r="F34" s="33"/>
      <c r="G34" s="32"/>
      <c r="H34" s="32"/>
    </row>
    <row r="35" spans="1:8" x14ac:dyDescent="0.3">
      <c r="A35" s="12" t="s">
        <v>3</v>
      </c>
      <c r="B35" s="12" t="s">
        <v>15</v>
      </c>
      <c r="C35" s="12" t="s">
        <v>16</v>
      </c>
      <c r="D35" s="31" t="s">
        <v>17</v>
      </c>
      <c r="E35" s="31" t="s">
        <v>18</v>
      </c>
      <c r="F35" s="31" t="s">
        <v>23</v>
      </c>
      <c r="G35" s="12" t="s">
        <v>2</v>
      </c>
      <c r="H35" s="12" t="s">
        <v>20</v>
      </c>
    </row>
    <row r="36" spans="1:8" x14ac:dyDescent="0.3">
      <c r="A36" s="34"/>
      <c r="B36" s="34" t="s">
        <v>47</v>
      </c>
      <c r="C36" s="35" t="s">
        <v>48</v>
      </c>
      <c r="D36" s="36">
        <v>1.0273699999999999</v>
      </c>
      <c r="E36" s="36">
        <v>2</v>
      </c>
      <c r="F36" s="36">
        <v>2.1</v>
      </c>
      <c r="G36" s="34"/>
      <c r="H36" s="35">
        <v>1</v>
      </c>
    </row>
    <row r="37" spans="1:8" x14ac:dyDescent="0.3">
      <c r="A37" s="34"/>
      <c r="B37" s="34" t="s">
        <v>49</v>
      </c>
      <c r="C37" s="35" t="s">
        <v>50</v>
      </c>
      <c r="D37" s="36">
        <v>9.6000000000000002E-2</v>
      </c>
      <c r="E37" s="36">
        <v>0.82</v>
      </c>
      <c r="F37" s="36">
        <v>0.72</v>
      </c>
      <c r="G37" s="34"/>
      <c r="H37" s="35">
        <v>2</v>
      </c>
    </row>
    <row r="38" spans="1:8" x14ac:dyDescent="0.3">
      <c r="A38" s="34"/>
      <c r="B38" s="34" t="s">
        <v>51</v>
      </c>
      <c r="C38" s="35" t="s">
        <v>50</v>
      </c>
      <c r="D38" s="36">
        <v>0.222</v>
      </c>
      <c r="E38" s="36">
        <v>0.82</v>
      </c>
      <c r="F38" s="36">
        <v>0.72</v>
      </c>
      <c r="G38" s="34"/>
      <c r="H38" s="35">
        <v>2</v>
      </c>
    </row>
    <row r="41" spans="1:8" ht="12.75" customHeight="1" x14ac:dyDescent="0.3">
      <c r="A41" s="32" t="s">
        <v>69</v>
      </c>
      <c r="B41" s="32" t="s">
        <v>72</v>
      </c>
      <c r="C41" s="32"/>
      <c r="D41" s="33"/>
      <c r="E41" s="33"/>
      <c r="F41" s="33"/>
      <c r="G41" s="32"/>
      <c r="H41" s="32"/>
    </row>
    <row r="42" spans="1:8" x14ac:dyDescent="0.3">
      <c r="A42" s="12" t="s">
        <v>1</v>
      </c>
      <c r="B42" s="12" t="s">
        <v>15</v>
      </c>
      <c r="C42" s="12" t="s">
        <v>16</v>
      </c>
      <c r="D42" s="31" t="s">
        <v>17</v>
      </c>
      <c r="E42" s="31" t="s">
        <v>18</v>
      </c>
      <c r="F42" s="31" t="s">
        <v>19</v>
      </c>
      <c r="G42" s="12" t="s">
        <v>20</v>
      </c>
      <c r="H42" s="30" t="s">
        <v>21</v>
      </c>
    </row>
    <row r="43" spans="1:8" x14ac:dyDescent="0.3">
      <c r="A43" s="4">
        <v>28</v>
      </c>
      <c r="B43" s="4" t="s">
        <v>52</v>
      </c>
      <c r="C43" s="15" t="s">
        <v>53</v>
      </c>
      <c r="D43" s="5">
        <v>0.124</v>
      </c>
      <c r="E43" s="5">
        <v>0.87</v>
      </c>
      <c r="F43" s="5">
        <v>1.016</v>
      </c>
      <c r="G43" s="4">
        <v>2</v>
      </c>
      <c r="H43" s="7">
        <f>LengthCount_Material_1_11[Lengde]*LengthCount_Material_1_11[Antall]</f>
        <v>2.032</v>
      </c>
    </row>
    <row r="44" spans="1:8" x14ac:dyDescent="0.3">
      <c r="A44" s="4">
        <v>29</v>
      </c>
      <c r="B44" s="4" t="s">
        <v>54</v>
      </c>
      <c r="C44" s="15" t="s">
        <v>37</v>
      </c>
      <c r="D44" s="5">
        <v>1.9E-2</v>
      </c>
      <c r="E44" s="5">
        <v>9.8000000000000004E-2</v>
      </c>
      <c r="F44" s="5">
        <v>0.74207000000000001</v>
      </c>
      <c r="G44" s="4">
        <v>4</v>
      </c>
      <c r="H44" s="7">
        <f>LengthCount_Material_1_11[Lengde]*LengthCount_Material_1_11[Antall]</f>
        <v>2.96828</v>
      </c>
    </row>
    <row r="45" spans="1:8" x14ac:dyDescent="0.3">
      <c r="A45" s="4">
        <v>30</v>
      </c>
      <c r="B45" s="4" t="s">
        <v>55</v>
      </c>
      <c r="C45" s="15" t="s">
        <v>34</v>
      </c>
      <c r="D45" s="5">
        <v>2.9000000000000001E-2</v>
      </c>
      <c r="E45" s="5">
        <v>0.123</v>
      </c>
      <c r="F45" s="5">
        <v>1.016</v>
      </c>
      <c r="G45" s="4">
        <v>2</v>
      </c>
      <c r="H45" s="7">
        <f>LengthCount_Material_1_11[Lengde]*LengthCount_Material_1_11[Antall]</f>
        <v>2.032</v>
      </c>
    </row>
    <row r="46" spans="1:8" x14ac:dyDescent="0.3">
      <c r="A46" s="4">
        <v>31</v>
      </c>
      <c r="B46" s="4" t="s">
        <v>56</v>
      </c>
      <c r="C46" s="15" t="s">
        <v>34</v>
      </c>
      <c r="D46" s="5">
        <v>1.9E-2</v>
      </c>
      <c r="E46" s="5">
        <v>7.2999999999999995E-2</v>
      </c>
      <c r="F46" s="5">
        <v>0.77</v>
      </c>
      <c r="G46" s="4">
        <v>2</v>
      </c>
      <c r="H46" s="7">
        <f>LengthCount_Material_1_11[Lengde]*LengthCount_Material_1_11[Antall]</f>
        <v>1.54</v>
      </c>
    </row>
    <row r="47" spans="1:8" x14ac:dyDescent="0.3">
      <c r="A47" s="4">
        <v>32</v>
      </c>
      <c r="B47" s="4" t="s">
        <v>57</v>
      </c>
      <c r="C47" s="15" t="s">
        <v>34</v>
      </c>
      <c r="D47" s="5">
        <v>2.9000000000000001E-2</v>
      </c>
      <c r="E47" s="5">
        <v>7.2989999999999902E-2</v>
      </c>
      <c r="F47" s="5">
        <v>1.016</v>
      </c>
      <c r="G47" s="4">
        <v>2</v>
      </c>
      <c r="H47" s="7">
        <f>LengthCount_Material_1_11[Lengde]*LengthCount_Material_1_11[Antall]</f>
        <v>2.032</v>
      </c>
    </row>
    <row r="48" spans="1:8" x14ac:dyDescent="0.3">
      <c r="A48" s="4">
        <v>33</v>
      </c>
      <c r="B48" s="4" t="s">
        <v>56</v>
      </c>
      <c r="C48" s="15" t="s">
        <v>34</v>
      </c>
      <c r="D48" s="5">
        <v>1.9E-2</v>
      </c>
      <c r="E48" s="5">
        <v>7.3000000000000106E-2</v>
      </c>
      <c r="F48" s="5">
        <v>0.96599999999999997</v>
      </c>
      <c r="G48" s="4">
        <v>2</v>
      </c>
      <c r="H48" s="7">
        <f>LengthCount_Material_1_11[Lengde]*LengthCount_Material_1_11[Antall]</f>
        <v>1.9319999999999999</v>
      </c>
    </row>
    <row r="49" spans="1:8" x14ac:dyDescent="0.3">
      <c r="A49" s="4">
        <v>34</v>
      </c>
      <c r="B49" s="4" t="s">
        <v>58</v>
      </c>
      <c r="C49" s="15" t="s">
        <v>53</v>
      </c>
      <c r="D49" s="5">
        <v>0.124</v>
      </c>
      <c r="E49" s="5">
        <v>2.1820599999999999</v>
      </c>
      <c r="F49" s="5">
        <v>2.2257199999999999</v>
      </c>
      <c r="G49" s="4">
        <v>1</v>
      </c>
      <c r="H49" s="7">
        <f>LengthCount_Material_1_11[Lengde]*LengthCount_Material_1_11[Antall]</f>
        <v>2.2257199999999999</v>
      </c>
    </row>
    <row r="50" spans="1:8" x14ac:dyDescent="0.3">
      <c r="A50" s="4">
        <v>35</v>
      </c>
      <c r="B50" s="4" t="s">
        <v>54</v>
      </c>
      <c r="C50" s="15" t="s">
        <v>37</v>
      </c>
      <c r="D50" s="5">
        <v>1.9E-2</v>
      </c>
      <c r="E50" s="5">
        <v>9.7999999999999907E-2</v>
      </c>
      <c r="F50" s="5">
        <v>2.1520299999999999</v>
      </c>
      <c r="G50" s="4">
        <v>2</v>
      </c>
      <c r="H50" s="7">
        <f>LengthCount_Material_1_11[Lengde]*LengthCount_Material_1_11[Antall]</f>
        <v>4.3040599999999998</v>
      </c>
    </row>
    <row r="51" spans="1:8" x14ac:dyDescent="0.3">
      <c r="A51" s="4">
        <v>36</v>
      </c>
      <c r="B51" s="4" t="s">
        <v>56</v>
      </c>
      <c r="C51" s="15" t="s">
        <v>34</v>
      </c>
      <c r="D51" s="5">
        <v>1.9E-2</v>
      </c>
      <c r="E51" s="5">
        <v>7.2999999999999995E-2</v>
      </c>
      <c r="F51" s="5">
        <v>1.9797199999999999</v>
      </c>
      <c r="G51" s="4">
        <v>1</v>
      </c>
      <c r="H51" s="7">
        <f>LengthCount_Material_1_11[Lengde]*LengthCount_Material_1_11[Antall]</f>
        <v>1.9797199999999999</v>
      </c>
    </row>
    <row r="52" spans="1:8" x14ac:dyDescent="0.3">
      <c r="A52" s="4">
        <v>37</v>
      </c>
      <c r="B52" s="4" t="s">
        <v>55</v>
      </c>
      <c r="C52" s="15" t="s">
        <v>34</v>
      </c>
      <c r="D52" s="5">
        <v>2.9000000000000001E-2</v>
      </c>
      <c r="E52" s="5">
        <v>0.123</v>
      </c>
      <c r="F52" s="5">
        <v>2.2257199999999999</v>
      </c>
      <c r="G52" s="4">
        <v>1</v>
      </c>
      <c r="H52" s="7">
        <f>LengthCount_Material_1_11[Lengde]*LengthCount_Material_1_11[Antall]</f>
        <v>2.2257199999999999</v>
      </c>
    </row>
    <row r="53" spans="1:8" x14ac:dyDescent="0.3">
      <c r="A53" s="4">
        <v>38</v>
      </c>
      <c r="B53" s="4" t="s">
        <v>59</v>
      </c>
      <c r="C53" s="15" t="s">
        <v>37</v>
      </c>
      <c r="D53" s="5">
        <v>0.14299999999999999</v>
      </c>
      <c r="E53" s="5">
        <v>0.14299999999999999</v>
      </c>
      <c r="F53" s="5">
        <v>2.1</v>
      </c>
      <c r="G53" s="4">
        <v>4</v>
      </c>
      <c r="H53" s="7">
        <f>LengthCount_Material_1_11[Lengde]*LengthCount_Material_1_11[Antall]</f>
        <v>8.4</v>
      </c>
    </row>
    <row r="57" spans="1:8" ht="12.75" customHeight="1" x14ac:dyDescent="0.3">
      <c r="A57" s="32" t="s">
        <v>69</v>
      </c>
      <c r="B57" s="32" t="s">
        <v>73</v>
      </c>
      <c r="C57" s="32"/>
      <c r="D57" s="33"/>
      <c r="E57" s="33"/>
      <c r="F57" s="33"/>
      <c r="G57" s="32"/>
      <c r="H57" s="32"/>
    </row>
    <row r="58" spans="1:8" x14ac:dyDescent="0.3">
      <c r="A58" s="12" t="s">
        <v>1</v>
      </c>
      <c r="B58" s="12" t="s">
        <v>15</v>
      </c>
      <c r="C58" s="12" t="s">
        <v>16</v>
      </c>
      <c r="D58" s="31" t="s">
        <v>17</v>
      </c>
      <c r="E58" s="31" t="s">
        <v>18</v>
      </c>
      <c r="F58" s="31" t="s">
        <v>19</v>
      </c>
      <c r="G58" s="12" t="s">
        <v>20</v>
      </c>
      <c r="H58" s="30" t="s">
        <v>21</v>
      </c>
    </row>
    <row r="59" spans="1:8" x14ac:dyDescent="0.3">
      <c r="A59" s="4">
        <v>5</v>
      </c>
      <c r="B59" s="4" t="s">
        <v>40</v>
      </c>
      <c r="C59" s="15" t="s">
        <v>34</v>
      </c>
      <c r="D59" s="5">
        <v>4.8000000000000001E-2</v>
      </c>
      <c r="E59" s="5">
        <v>9.7999999999999907E-2</v>
      </c>
      <c r="F59" s="5">
        <v>3.6</v>
      </c>
      <c r="G59" s="4">
        <v>2</v>
      </c>
      <c r="H59" s="7">
        <f>LengthCount_Material_1_23[Lengde]*LengthCount_Material_1_23[Antall]</f>
        <v>7.2</v>
      </c>
    </row>
    <row r="60" spans="1:8" x14ac:dyDescent="0.3">
      <c r="A60" s="4">
        <v>6</v>
      </c>
      <c r="B60" s="4" t="s">
        <v>40</v>
      </c>
      <c r="C60" s="15" t="s">
        <v>34</v>
      </c>
      <c r="D60" s="5">
        <v>4.8000000000000001E-2</v>
      </c>
      <c r="E60" s="5">
        <v>9.7999999999999907E-2</v>
      </c>
      <c r="F60" s="5">
        <v>3.6</v>
      </c>
      <c r="G60" s="4">
        <v>2</v>
      </c>
      <c r="H60" s="7">
        <f>LengthCount_Material_1_23[Lengde]*LengthCount_Material_1_23[Antall]</f>
        <v>7.2</v>
      </c>
    </row>
    <row r="61" spans="1:8" x14ac:dyDescent="0.3">
      <c r="A61" s="4">
        <v>10</v>
      </c>
      <c r="B61" s="4" t="s">
        <v>41</v>
      </c>
      <c r="C61" s="15" t="s">
        <v>37</v>
      </c>
      <c r="D61" s="5">
        <v>4.8000000000000001E-2</v>
      </c>
      <c r="E61" s="5">
        <v>9.7999999999999907E-2</v>
      </c>
      <c r="F61" s="5">
        <v>3.0529099999999998</v>
      </c>
      <c r="G61" s="4">
        <v>4</v>
      </c>
      <c r="H61" s="7">
        <f>LengthCount_Material_1_23[Lengde]*LengthCount_Material_1_23[Antall]</f>
        <v>12.211639999999999</v>
      </c>
    </row>
    <row r="62" spans="1:8" x14ac:dyDescent="0.3">
      <c r="A62" s="4">
        <v>11</v>
      </c>
      <c r="B62" s="4" t="s">
        <v>41</v>
      </c>
      <c r="C62" s="15" t="s">
        <v>37</v>
      </c>
      <c r="D62" s="5">
        <v>4.8000000000000001E-2</v>
      </c>
      <c r="E62" s="5">
        <v>9.7999999999999907E-2</v>
      </c>
      <c r="F62" s="5">
        <v>3.0529099999999998</v>
      </c>
      <c r="G62" s="4">
        <v>2</v>
      </c>
      <c r="H62" s="7">
        <f>LengthCount_Material_1_23[Lengde]*LengthCount_Material_1_23[Antall]</f>
        <v>6.1058199999999996</v>
      </c>
    </row>
    <row r="63" spans="1:8" x14ac:dyDescent="0.3">
      <c r="A63" s="4">
        <v>12</v>
      </c>
      <c r="B63" s="4" t="s">
        <v>41</v>
      </c>
      <c r="C63" s="15" t="s">
        <v>37</v>
      </c>
      <c r="D63" s="5">
        <v>4.8000000000000001E-2</v>
      </c>
      <c r="E63" s="5">
        <v>9.7999999999999907E-2</v>
      </c>
      <c r="F63" s="5">
        <v>3.0529099999999998</v>
      </c>
      <c r="G63" s="4">
        <v>2</v>
      </c>
      <c r="H63" s="7">
        <f>LengthCount_Material_1_23[Lengde]*LengthCount_Material_1_23[Antall]</f>
        <v>6.1058199999999996</v>
      </c>
    </row>
    <row r="64" spans="1:8" x14ac:dyDescent="0.3">
      <c r="A64" s="4">
        <v>13</v>
      </c>
      <c r="B64" s="4" t="s">
        <v>41</v>
      </c>
      <c r="C64" s="15" t="s">
        <v>37</v>
      </c>
      <c r="D64" s="5">
        <v>4.8000000000000001E-2</v>
      </c>
      <c r="E64" s="5">
        <v>9.7999999999999907E-2</v>
      </c>
      <c r="F64" s="5">
        <v>3.0529099999999998</v>
      </c>
      <c r="G64" s="4">
        <v>4</v>
      </c>
      <c r="H64" s="7">
        <f>LengthCount_Material_1_23[Lengde]*LengthCount_Material_1_23[Antall]</f>
        <v>12.211639999999999</v>
      </c>
    </row>
    <row r="65" spans="1:8" x14ac:dyDescent="0.3">
      <c r="A65" s="4">
        <v>14</v>
      </c>
      <c r="B65" s="4" t="s">
        <v>41</v>
      </c>
      <c r="C65" s="15" t="s">
        <v>37</v>
      </c>
      <c r="D65" s="5">
        <v>4.8000000000000001E-2</v>
      </c>
      <c r="E65" s="5">
        <v>9.7999999999999907E-2</v>
      </c>
      <c r="F65" s="5">
        <v>3.0529099999999998</v>
      </c>
      <c r="G65" s="4">
        <v>2</v>
      </c>
      <c r="H65" s="7">
        <f>LengthCount_Material_1_23[Lengde]*LengthCount_Material_1_23[Antall]</f>
        <v>6.1058199999999996</v>
      </c>
    </row>
    <row r="66" spans="1:8" x14ac:dyDescent="0.3">
      <c r="A66" s="4">
        <v>16</v>
      </c>
      <c r="B66" s="4" t="s">
        <v>40</v>
      </c>
      <c r="C66" s="15" t="s">
        <v>34</v>
      </c>
      <c r="D66" s="5">
        <v>4.8000000000000001E-2</v>
      </c>
      <c r="E66" s="5">
        <v>9.7999999999999907E-2</v>
      </c>
      <c r="F66" s="5">
        <v>4.1500000000000004</v>
      </c>
      <c r="G66" s="4">
        <v>4</v>
      </c>
      <c r="H66" s="7">
        <f>LengthCount_Material_1_23[Lengde]*LengthCount_Material_1_23[Antall]</f>
        <v>16.600000000000001</v>
      </c>
    </row>
    <row r="67" spans="1:8" x14ac:dyDescent="0.3">
      <c r="A67" s="4">
        <v>20</v>
      </c>
      <c r="B67" s="4" t="s">
        <v>41</v>
      </c>
      <c r="C67" s="15" t="s">
        <v>37</v>
      </c>
      <c r="D67" s="5">
        <v>4.8000000000000001E-2</v>
      </c>
      <c r="E67" s="5">
        <v>9.7999999999999907E-2</v>
      </c>
      <c r="F67" s="5">
        <v>2.004</v>
      </c>
      <c r="G67" s="4">
        <v>16</v>
      </c>
      <c r="H67" s="7">
        <f>LengthCount_Material_1_23[Lengde]*LengthCount_Material_1_23[Antall]</f>
        <v>32.064</v>
      </c>
    </row>
    <row r="70" spans="1:8" ht="12.75" customHeight="1" x14ac:dyDescent="0.3">
      <c r="A70" s="32" t="s">
        <v>69</v>
      </c>
      <c r="B70" s="32" t="s">
        <v>74</v>
      </c>
      <c r="C70" s="32"/>
      <c r="D70" s="33"/>
      <c r="E70" s="33"/>
      <c r="F70" s="33"/>
      <c r="G70" s="32"/>
      <c r="H70" s="32"/>
    </row>
    <row r="71" spans="1:8" x14ac:dyDescent="0.3">
      <c r="A71" s="12" t="s">
        <v>3</v>
      </c>
      <c r="B71" s="12" t="s">
        <v>15</v>
      </c>
      <c r="C71" s="12" t="s">
        <v>16</v>
      </c>
      <c r="D71" s="31" t="s">
        <v>17</v>
      </c>
      <c r="E71" s="31" t="s">
        <v>22</v>
      </c>
      <c r="F71" s="31" t="s">
        <v>19</v>
      </c>
      <c r="G71" s="12" t="s">
        <v>2</v>
      </c>
      <c r="H71" s="29" t="s">
        <v>0</v>
      </c>
    </row>
    <row r="72" spans="1:8" x14ac:dyDescent="0.3">
      <c r="A72" s="4"/>
      <c r="B72" s="4" t="s">
        <v>42</v>
      </c>
      <c r="C72" s="15" t="s">
        <v>31</v>
      </c>
      <c r="D72" s="5">
        <v>1.2E-2</v>
      </c>
      <c r="E72" s="5">
        <v>3.1489099999999999</v>
      </c>
      <c r="F72" s="5">
        <v>3.6240000000000001</v>
      </c>
      <c r="G72" s="4"/>
      <c r="H72" s="6">
        <v>9.52</v>
      </c>
    </row>
    <row r="73" spans="1:8" x14ac:dyDescent="0.3">
      <c r="A73" s="4"/>
      <c r="B73" s="4" t="s">
        <v>43</v>
      </c>
      <c r="C73" s="15" t="s">
        <v>31</v>
      </c>
      <c r="D73" s="5">
        <v>1.9E-2</v>
      </c>
      <c r="E73" s="5">
        <v>3.1489099999999999</v>
      </c>
      <c r="F73" s="5">
        <v>3.734</v>
      </c>
      <c r="G73" s="4"/>
      <c r="H73" s="6">
        <v>9.75</v>
      </c>
    </row>
    <row r="74" spans="1:8" x14ac:dyDescent="0.3">
      <c r="A74" s="4"/>
      <c r="B74" s="4" t="s">
        <v>42</v>
      </c>
      <c r="C74" s="15" t="s">
        <v>31</v>
      </c>
      <c r="D74" s="5">
        <v>1.2E-2</v>
      </c>
      <c r="E74" s="5">
        <v>2.1</v>
      </c>
      <c r="F74" s="5">
        <v>4.1740000000000004</v>
      </c>
      <c r="G74" s="4"/>
      <c r="H74" s="6">
        <v>8.77</v>
      </c>
    </row>
    <row r="75" spans="1:8" x14ac:dyDescent="0.3">
      <c r="A75" s="4"/>
      <c r="B75" s="4" t="s">
        <v>43</v>
      </c>
      <c r="C75" s="15" t="s">
        <v>31</v>
      </c>
      <c r="D75" s="5">
        <v>1.9E-2</v>
      </c>
      <c r="E75" s="5">
        <v>2.1</v>
      </c>
      <c r="F75" s="5">
        <v>4.2839999999999998</v>
      </c>
      <c r="G75" s="4"/>
      <c r="H75" s="6">
        <v>9</v>
      </c>
    </row>
    <row r="76" spans="1:8" x14ac:dyDescent="0.3">
      <c r="A76" s="4"/>
      <c r="B76" s="4" t="s">
        <v>42</v>
      </c>
      <c r="C76" s="15" t="s">
        <v>31</v>
      </c>
      <c r="D76" s="5">
        <v>1.2E-2</v>
      </c>
      <c r="E76" s="5">
        <v>3.1489099999999999</v>
      </c>
      <c r="F76" s="5">
        <v>3.6240000000000001</v>
      </c>
      <c r="G76" s="4"/>
      <c r="H76" s="6">
        <v>9.52</v>
      </c>
    </row>
    <row r="77" spans="1:8" x14ac:dyDescent="0.3">
      <c r="A77" s="4"/>
      <c r="B77" s="4" t="s">
        <v>43</v>
      </c>
      <c r="C77" s="15" t="s">
        <v>31</v>
      </c>
      <c r="D77" s="5">
        <v>1.9E-2</v>
      </c>
      <c r="E77" s="5">
        <v>3.1489099999999999</v>
      </c>
      <c r="F77" s="5">
        <v>3.734</v>
      </c>
      <c r="G77" s="4"/>
      <c r="H77" s="6">
        <v>9.75</v>
      </c>
    </row>
    <row r="78" spans="1:8" x14ac:dyDescent="0.3">
      <c r="A78" s="4"/>
      <c r="B78" s="4" t="s">
        <v>42</v>
      </c>
      <c r="C78" s="15" t="s">
        <v>31</v>
      </c>
      <c r="D78" s="5">
        <v>1.2E-2</v>
      </c>
      <c r="E78" s="5">
        <v>2.1</v>
      </c>
      <c r="F78" s="5">
        <v>4.1740000000000004</v>
      </c>
      <c r="G78" s="4"/>
      <c r="H78" s="6">
        <v>8.77</v>
      </c>
    </row>
    <row r="79" spans="1:8" x14ac:dyDescent="0.3">
      <c r="A79" s="4"/>
      <c r="B79" s="4" t="s">
        <v>43</v>
      </c>
      <c r="C79" s="15" t="s">
        <v>31</v>
      </c>
      <c r="D79" s="5">
        <v>1.9E-2</v>
      </c>
      <c r="E79" s="5">
        <v>2.1</v>
      </c>
      <c r="F79" s="5">
        <v>4.2839999999999998</v>
      </c>
      <c r="G79" s="4"/>
      <c r="H79" s="6">
        <v>9</v>
      </c>
    </row>
    <row r="82" spans="1:8" ht="12.75" customHeight="1" x14ac:dyDescent="0.3">
      <c r="A82" s="32" t="s">
        <v>69</v>
      </c>
      <c r="B82" s="32" t="s">
        <v>68</v>
      </c>
      <c r="C82" s="32"/>
      <c r="D82" s="33"/>
      <c r="E82" s="33"/>
      <c r="F82" s="33"/>
      <c r="G82" s="32"/>
      <c r="H82" s="32"/>
    </row>
    <row r="83" spans="1:8" x14ac:dyDescent="0.3">
      <c r="A83" s="13" t="s">
        <v>24</v>
      </c>
      <c r="B83" s="13" t="s">
        <v>15</v>
      </c>
      <c r="C83" s="13" t="s">
        <v>16</v>
      </c>
      <c r="D83" s="27" t="s">
        <v>17</v>
      </c>
      <c r="E83" s="27" t="s">
        <v>18</v>
      </c>
      <c r="F83" s="27" t="s">
        <v>19</v>
      </c>
      <c r="G83" s="13" t="s">
        <v>20</v>
      </c>
      <c r="H83" s="28" t="s">
        <v>25</v>
      </c>
    </row>
    <row r="84" spans="1:8" x14ac:dyDescent="0.3">
      <c r="A84" s="14">
        <v>1</v>
      </c>
      <c r="B84" s="14" t="s">
        <v>33</v>
      </c>
      <c r="C84" s="14" t="s">
        <v>34</v>
      </c>
      <c r="D84" s="5">
        <v>1.9E-2</v>
      </c>
      <c r="E84" s="5">
        <v>3.1489099999999999</v>
      </c>
      <c r="F84" s="5">
        <v>3.734</v>
      </c>
      <c r="G84" s="14">
        <v>2</v>
      </c>
      <c r="H84" s="2">
        <f>Collection_Material_1_2147483647[Lengde]*Collection_Material_1_2147483647[Antall]</f>
        <v>7.468</v>
      </c>
    </row>
    <row r="85" spans="1:8" x14ac:dyDescent="0.3">
      <c r="A85" s="14">
        <v>1</v>
      </c>
      <c r="B85" s="14" t="s">
        <v>33</v>
      </c>
      <c r="C85" s="14" t="s">
        <v>34</v>
      </c>
      <c r="D85" s="5">
        <v>1.9E-2</v>
      </c>
      <c r="E85" s="5">
        <v>2.1</v>
      </c>
      <c r="F85" s="5">
        <v>4.2839999999999998</v>
      </c>
      <c r="G85" s="14">
        <v>2</v>
      </c>
      <c r="H85" s="2">
        <f>Collection_Material_1_2147483647[Lengde]*Collection_Material_1_2147483647[Antall]</f>
        <v>8.5679999999999996</v>
      </c>
    </row>
    <row r="86" spans="1:8" x14ac:dyDescent="0.3">
      <c r="A86" s="14">
        <v>35</v>
      </c>
      <c r="B86" s="14" t="s">
        <v>35</v>
      </c>
      <c r="C86" s="14" t="s">
        <v>34</v>
      </c>
      <c r="D86" s="5">
        <v>0.05</v>
      </c>
      <c r="E86" s="5">
        <v>0.71499999999999997</v>
      </c>
      <c r="F86" s="5">
        <v>0.80500000000000005</v>
      </c>
      <c r="G86" s="14">
        <v>2</v>
      </c>
      <c r="H86" s="2">
        <f>Collection_Material_1_2147483647[Lengde]*Collection_Material_1_2147483647[Antall]</f>
        <v>1.61</v>
      </c>
    </row>
    <row r="87" spans="1:8" x14ac:dyDescent="0.3">
      <c r="A87" s="14">
        <v>16</v>
      </c>
      <c r="B87" s="14" t="s">
        <v>36</v>
      </c>
      <c r="C87" s="14" t="s">
        <v>37</v>
      </c>
      <c r="D87" s="5">
        <v>0.02</v>
      </c>
      <c r="E87" s="5">
        <v>0.123</v>
      </c>
      <c r="F87" s="5">
        <v>2.1</v>
      </c>
      <c r="G87" s="14">
        <v>4</v>
      </c>
      <c r="H87" s="2">
        <f>Collection_Material_1_2147483647[Lengde]*Collection_Material_1_2147483647[Antall]</f>
        <v>8.4</v>
      </c>
    </row>
    <row r="88" spans="1:8" x14ac:dyDescent="0.3">
      <c r="A88" s="14">
        <v>16</v>
      </c>
      <c r="B88" s="14" t="s">
        <v>38</v>
      </c>
      <c r="C88" s="14" t="s">
        <v>37</v>
      </c>
      <c r="D88" s="5">
        <v>0.02</v>
      </c>
      <c r="E88" s="5">
        <v>0.14299999999999999</v>
      </c>
      <c r="F88" s="5">
        <v>2.1</v>
      </c>
      <c r="G88" s="14">
        <v>4</v>
      </c>
      <c r="H88" s="2">
        <f>Collection_Material_1_2147483647[Lengde]*Collection_Material_1_2147483647[Antall]</f>
        <v>8.4</v>
      </c>
    </row>
    <row r="91" spans="1:8" ht="12.75" customHeight="1" x14ac:dyDescent="0.3">
      <c r="A91" s="32" t="s">
        <v>75</v>
      </c>
      <c r="B91" s="32" t="s">
        <v>76</v>
      </c>
      <c r="C91" s="32"/>
      <c r="D91" s="33"/>
      <c r="E91" s="33"/>
      <c r="F91" s="33"/>
      <c r="G91" s="32"/>
      <c r="H91" s="32"/>
    </row>
    <row r="92" spans="1:8" x14ac:dyDescent="0.3">
      <c r="A92" s="12" t="s">
        <v>3</v>
      </c>
      <c r="B92" s="12" t="s">
        <v>15</v>
      </c>
      <c r="C92" s="12" t="s">
        <v>16</v>
      </c>
      <c r="D92" s="31" t="s">
        <v>17</v>
      </c>
      <c r="E92" s="31" t="s">
        <v>22</v>
      </c>
      <c r="F92" s="31" t="s">
        <v>19</v>
      </c>
      <c r="G92" s="12" t="s">
        <v>2</v>
      </c>
      <c r="H92" s="29" t="s">
        <v>0</v>
      </c>
    </row>
    <row r="93" spans="1:8" x14ac:dyDescent="0.3">
      <c r="A93" s="4"/>
      <c r="B93" s="4" t="s">
        <v>64</v>
      </c>
      <c r="C93" s="15" t="s">
        <v>0</v>
      </c>
      <c r="D93" s="5">
        <v>0.01</v>
      </c>
      <c r="E93" s="5">
        <v>2.6558099999999998</v>
      </c>
      <c r="F93" s="5">
        <v>4.6500000000000004</v>
      </c>
      <c r="G93" s="4"/>
      <c r="H93" s="6">
        <v>12.35</v>
      </c>
    </row>
    <row r="94" spans="1:8" x14ac:dyDescent="0.3">
      <c r="A94" s="4"/>
      <c r="B94" s="4" t="s">
        <v>64</v>
      </c>
      <c r="C94" s="15" t="s">
        <v>0</v>
      </c>
      <c r="D94" s="5">
        <v>0.01</v>
      </c>
      <c r="E94" s="5">
        <v>2.6558099999999998</v>
      </c>
      <c r="F94" s="5">
        <v>4.6500000000000004</v>
      </c>
      <c r="G94" s="4"/>
      <c r="H94" s="6">
        <v>12.35</v>
      </c>
    </row>
    <row r="97" spans="1:8" ht="12.75" customHeight="1" x14ac:dyDescent="0.3">
      <c r="A97" s="32" t="s">
        <v>75</v>
      </c>
      <c r="B97" s="32" t="s">
        <v>68</v>
      </c>
      <c r="C97" s="32"/>
      <c r="D97" s="33"/>
      <c r="E97" s="33"/>
      <c r="F97" s="33"/>
      <c r="G97" s="32"/>
      <c r="H97" s="32"/>
    </row>
    <row r="98" spans="1:8" x14ac:dyDescent="0.3">
      <c r="A98" s="13" t="s">
        <v>24</v>
      </c>
      <c r="B98" s="13" t="s">
        <v>15</v>
      </c>
      <c r="C98" s="13" t="s">
        <v>16</v>
      </c>
      <c r="D98" s="27" t="s">
        <v>17</v>
      </c>
      <c r="E98" s="27" t="s">
        <v>18</v>
      </c>
      <c r="F98" s="27" t="s">
        <v>19</v>
      </c>
      <c r="G98" s="13" t="s">
        <v>20</v>
      </c>
      <c r="H98" s="28" t="s">
        <v>25</v>
      </c>
    </row>
    <row r="99" spans="1:8" x14ac:dyDescent="0.3">
      <c r="A99" s="14">
        <v>42</v>
      </c>
      <c r="B99" s="14" t="s">
        <v>60</v>
      </c>
      <c r="C99" s="14" t="s">
        <v>34</v>
      </c>
      <c r="D99" s="5">
        <v>0.14399999999999999</v>
      </c>
      <c r="E99" s="5">
        <v>0.33400000000000002</v>
      </c>
      <c r="F99" s="5">
        <v>3.6371699999999998</v>
      </c>
      <c r="G99" s="14">
        <v>1</v>
      </c>
      <c r="H99" s="2">
        <f>Collection_Material_2_2147483647[Lengde]*Collection_Material_2_2147483647[Antall]</f>
        <v>3.6371699999999998</v>
      </c>
    </row>
    <row r="100" spans="1:8" x14ac:dyDescent="0.3">
      <c r="A100" s="14">
        <v>42</v>
      </c>
      <c r="B100" s="14" t="s">
        <v>61</v>
      </c>
      <c r="C100" s="14" t="s">
        <v>34</v>
      </c>
      <c r="D100" s="5">
        <v>0.14399999999999999</v>
      </c>
      <c r="E100" s="5">
        <v>0.33300000000000002</v>
      </c>
      <c r="F100" s="5">
        <v>4.5188300000000003</v>
      </c>
      <c r="G100" s="14">
        <v>1</v>
      </c>
      <c r="H100" s="2">
        <f>Collection_Material_2_2147483647[Lengde]*Collection_Material_2_2147483647[Antall]</f>
        <v>4.5188300000000003</v>
      </c>
    </row>
    <row r="101" spans="1:8" x14ac:dyDescent="0.3">
      <c r="A101" s="14">
        <v>42</v>
      </c>
      <c r="B101" s="14" t="s">
        <v>60</v>
      </c>
      <c r="C101" s="14" t="s">
        <v>34</v>
      </c>
      <c r="D101" s="5">
        <v>0.14399999999999999</v>
      </c>
      <c r="E101" s="5">
        <v>0.33400000000000002</v>
      </c>
      <c r="F101" s="5">
        <v>3.6926600000000001</v>
      </c>
      <c r="G101" s="14">
        <v>1</v>
      </c>
      <c r="H101" s="2">
        <f>Collection_Material_2_2147483647[Lengde]*Collection_Material_2_2147483647[Antall]</f>
        <v>3.6926600000000001</v>
      </c>
    </row>
    <row r="102" spans="1:8" x14ac:dyDescent="0.3">
      <c r="A102" s="14">
        <v>42</v>
      </c>
      <c r="B102" s="14" t="s">
        <v>61</v>
      </c>
      <c r="C102" s="14" t="s">
        <v>34</v>
      </c>
      <c r="D102" s="5">
        <v>0.14399999999999999</v>
      </c>
      <c r="E102" s="5">
        <v>0.33300000000000002</v>
      </c>
      <c r="F102" s="5">
        <v>3.6372</v>
      </c>
      <c r="G102" s="14">
        <v>1</v>
      </c>
      <c r="H102" s="2">
        <f>Collection_Material_2_2147483647[Lengde]*Collection_Material_2_2147483647[Antall]</f>
        <v>3.6372</v>
      </c>
    </row>
    <row r="103" spans="1:8" x14ac:dyDescent="0.3">
      <c r="A103" s="14">
        <v>43</v>
      </c>
      <c r="B103" s="14" t="s">
        <v>62</v>
      </c>
      <c r="C103" s="14" t="s">
        <v>34</v>
      </c>
      <c r="D103" s="5">
        <v>7.5009999999999993E-2</v>
      </c>
      <c r="E103" s="5">
        <v>0.25985000000000003</v>
      </c>
      <c r="F103" s="5">
        <v>4.6500000000000004</v>
      </c>
      <c r="G103" s="14">
        <v>1</v>
      </c>
      <c r="H103" s="2">
        <f>Collection_Material_2_2147483647[Lengde]*Collection_Material_2_2147483647[Antall]</f>
        <v>4.6500000000000004</v>
      </c>
    </row>
    <row r="104" spans="1:8" x14ac:dyDescent="0.3">
      <c r="A104" s="14">
        <v>44</v>
      </c>
      <c r="B104" s="14" t="s">
        <v>63</v>
      </c>
      <c r="C104" s="14" t="s">
        <v>34</v>
      </c>
      <c r="D104" s="5">
        <v>0.13700000000000001</v>
      </c>
      <c r="E104" s="5">
        <v>0.23799999999999999</v>
      </c>
      <c r="F104" s="5">
        <v>4.6500000000000004</v>
      </c>
      <c r="G104" s="14">
        <v>2</v>
      </c>
      <c r="H104" s="2">
        <f>Collection_Material_2_2147483647[Lengde]*Collection_Material_2_2147483647[Antall]</f>
        <v>9.3000000000000007</v>
      </c>
    </row>
  </sheetData>
  <conditionalFormatting sqref="G1:H104902">
    <cfRule type="cellIs" dxfId="271" priority="1" operator="equal">
      <formula>0</formula>
    </cfRule>
  </conditionalFormatting>
  <pageMargins left="0.39370078740157483" right="0.39370078740157483" top="1.299212598425197" bottom="0.78740157480314965" header="0.31496062992125984" footer="0.31496062992125984"/>
  <pageSetup paperSize="9" orientation="portrait" r:id="rId1"/>
  <headerFooter>
    <oddHeader>&amp;L&amp;9Performed by MultiCAD
© 2016&amp;11
&amp;C
&amp;18Materialliste&amp;11
Prosjekt: Bod&amp;R&amp;9Side &amp;P av &amp;N
Utskriftsdato: &amp;D</oddHeader>
    <oddFooter>&amp;L&amp;9
&amp;Z&amp;F&amp;R&amp;9Side &amp;P av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view="pageLayout" zoomScaleNormal="70" workbookViewId="0">
      <selection activeCell="A42" sqref="A42"/>
    </sheetView>
  </sheetViews>
  <sheetFormatPr baseColWidth="10" defaultColWidth="11.44140625" defaultRowHeight="13.8" x14ac:dyDescent="0.3"/>
  <cols>
    <col min="1" max="1" width="10.5546875" style="1" customWidth="1"/>
    <col min="2" max="2" width="23" style="1" customWidth="1"/>
    <col min="3" max="3" width="7.44140625" style="1" customWidth="1"/>
    <col min="4" max="4" width="10.33203125" style="3" customWidth="1"/>
    <col min="5" max="5" width="14.6640625" style="3" customWidth="1"/>
    <col min="6" max="6" width="8.6640625" style="3" bestFit="1" customWidth="1"/>
    <col min="7" max="7" width="10.5546875" style="1" customWidth="1"/>
    <col min="8" max="8" width="9.88671875" style="1" customWidth="1"/>
    <col min="9" max="9" width="0" style="1" hidden="1" customWidth="1"/>
    <col min="10" max="16384" width="11.44140625" style="1"/>
  </cols>
  <sheetData>
    <row r="1" spans="1:9" ht="12.75" customHeight="1" x14ac:dyDescent="0.3">
      <c r="A1" s="32" t="s">
        <v>65</v>
      </c>
      <c r="B1" s="32" t="s">
        <v>66</v>
      </c>
      <c r="C1" s="32"/>
      <c r="D1" s="33"/>
      <c r="E1" s="33"/>
      <c r="F1" s="33"/>
      <c r="G1" s="32"/>
      <c r="H1" s="32"/>
    </row>
    <row r="2" spans="1:9" ht="12.75" customHeight="1" x14ac:dyDescent="0.3">
      <c r="A2" s="12" t="s">
        <v>3</v>
      </c>
      <c r="B2" s="12" t="s">
        <v>15</v>
      </c>
      <c r="C2" s="12" t="s">
        <v>16</v>
      </c>
      <c r="D2" s="31" t="s">
        <v>17</v>
      </c>
      <c r="E2" s="31" t="s">
        <v>22</v>
      </c>
      <c r="F2" s="31" t="s">
        <v>19</v>
      </c>
      <c r="G2" s="29" t="s">
        <v>0</v>
      </c>
      <c r="H2" s="12" t="s">
        <v>26</v>
      </c>
    </row>
    <row r="3" spans="1:9" ht="12.75" x14ac:dyDescent="0.2">
      <c r="A3" s="19"/>
      <c r="B3" s="19" t="s">
        <v>30</v>
      </c>
      <c r="C3" s="19" t="s">
        <v>31</v>
      </c>
      <c r="D3" s="17">
        <v>0.18</v>
      </c>
      <c r="E3" s="17">
        <v>0.2</v>
      </c>
      <c r="F3" s="17">
        <v>3.6</v>
      </c>
      <c r="G3" s="22">
        <v>0.72</v>
      </c>
      <c r="H3" s="21"/>
    </row>
    <row r="4" spans="1:9" ht="12.75" x14ac:dyDescent="0.2">
      <c r="A4" s="19"/>
      <c r="B4" s="19" t="s">
        <v>30</v>
      </c>
      <c r="C4" s="19" t="s">
        <v>31</v>
      </c>
      <c r="D4" s="17">
        <v>0.18</v>
      </c>
      <c r="E4" s="17">
        <v>0.2</v>
      </c>
      <c r="F4" s="17">
        <v>4.1500000000000004</v>
      </c>
      <c r="G4" s="22">
        <v>0.83</v>
      </c>
      <c r="H4" s="21"/>
    </row>
    <row r="5" spans="1:9" ht="12.75" x14ac:dyDescent="0.2">
      <c r="A5" s="19"/>
      <c r="B5" s="19" t="s">
        <v>30</v>
      </c>
      <c r="C5" s="19" t="s">
        <v>31</v>
      </c>
      <c r="D5" s="17">
        <v>0.18</v>
      </c>
      <c r="E5" s="17">
        <v>0.2</v>
      </c>
      <c r="F5" s="17">
        <v>3.6</v>
      </c>
      <c r="G5" s="22">
        <v>0.72</v>
      </c>
      <c r="H5" s="21"/>
    </row>
    <row r="6" spans="1:9" ht="12.75" x14ac:dyDescent="0.2">
      <c r="A6" s="19"/>
      <c r="B6" s="19" t="s">
        <v>30</v>
      </c>
      <c r="C6" s="19" t="s">
        <v>31</v>
      </c>
      <c r="D6" s="17">
        <v>0.18</v>
      </c>
      <c r="E6" s="17">
        <v>0.2</v>
      </c>
      <c r="F6" s="17">
        <v>4.1500000000000004</v>
      </c>
      <c r="G6" s="22">
        <v>0.83</v>
      </c>
      <c r="H6" s="21"/>
    </row>
    <row r="9" spans="1:9" ht="12.75" customHeight="1" x14ac:dyDescent="0.3">
      <c r="A9" s="32" t="s">
        <v>65</v>
      </c>
      <c r="B9" s="32" t="s">
        <v>67</v>
      </c>
      <c r="C9" s="32"/>
      <c r="D9" s="33"/>
      <c r="E9" s="33"/>
      <c r="F9" s="33"/>
      <c r="G9" s="32"/>
      <c r="H9" s="32"/>
    </row>
    <row r="10" spans="1:9" ht="12.75" customHeight="1" x14ac:dyDescent="0.3">
      <c r="A10" s="12" t="s">
        <v>3</v>
      </c>
      <c r="B10" s="12" t="s">
        <v>15</v>
      </c>
      <c r="C10" s="12" t="s">
        <v>16</v>
      </c>
      <c r="D10" s="31" t="s">
        <v>17</v>
      </c>
      <c r="E10" s="31" t="s">
        <v>22</v>
      </c>
      <c r="F10" s="31" t="s">
        <v>19</v>
      </c>
      <c r="G10" s="29" t="s">
        <v>0</v>
      </c>
      <c r="H10" s="12" t="s">
        <v>26</v>
      </c>
    </row>
    <row r="11" spans="1:9" ht="12.75" x14ac:dyDescent="0.2">
      <c r="A11" s="19"/>
      <c r="B11" s="19" t="s">
        <v>32</v>
      </c>
      <c r="C11" s="19" t="s">
        <v>0</v>
      </c>
      <c r="D11" s="17">
        <v>0.1</v>
      </c>
      <c r="E11" s="17">
        <v>3.24</v>
      </c>
      <c r="F11" s="17">
        <v>3.79</v>
      </c>
      <c r="G11" s="22">
        <v>12.28</v>
      </c>
      <c r="H11" s="21"/>
    </row>
    <row r="14" spans="1:9" ht="12.75" customHeight="1" x14ac:dyDescent="0.3">
      <c r="A14" s="32" t="s">
        <v>65</v>
      </c>
      <c r="B14" s="32" t="s">
        <v>68</v>
      </c>
      <c r="C14" s="32"/>
      <c r="D14" s="33"/>
      <c r="E14" s="33"/>
      <c r="F14" s="33"/>
      <c r="G14" s="32"/>
      <c r="H14" s="32"/>
    </row>
    <row r="15" spans="1:9" ht="12.75" x14ac:dyDescent="0.2">
      <c r="A15" s="12" t="s">
        <v>24</v>
      </c>
      <c r="B15" s="12" t="s">
        <v>15</v>
      </c>
      <c r="C15" s="12" t="s">
        <v>16</v>
      </c>
      <c r="D15" s="31" t="s">
        <v>17</v>
      </c>
      <c r="E15" s="31" t="s">
        <v>18</v>
      </c>
      <c r="F15" s="31" t="s">
        <v>19</v>
      </c>
      <c r="G15" s="30" t="s">
        <v>25</v>
      </c>
      <c r="H15" s="12" t="s">
        <v>26</v>
      </c>
      <c r="I15" s="12" t="s">
        <v>20</v>
      </c>
    </row>
    <row r="16" spans="1:9" ht="12.75" x14ac:dyDescent="0.2">
      <c r="A16" s="23">
        <v>21</v>
      </c>
      <c r="B16" s="24" t="s">
        <v>28</v>
      </c>
      <c r="C16" s="24" t="s">
        <v>29</v>
      </c>
      <c r="D16" s="17">
        <v>1E-3</v>
      </c>
      <c r="E16" s="17">
        <v>0.14430000000000001</v>
      </c>
      <c r="F16" s="17">
        <v>0.46179999999999999</v>
      </c>
      <c r="G16" s="25">
        <f>Collection_Price_0_2147483647[Lengde]*Collection_Price_0_2147483647[Antall]</f>
        <v>15.7012</v>
      </c>
      <c r="H16" s="26"/>
      <c r="I16" s="17">
        <v>34</v>
      </c>
    </row>
    <row r="19" spans="1:9" ht="12.75" customHeight="1" x14ac:dyDescent="0.3">
      <c r="A19" s="32" t="s">
        <v>69</v>
      </c>
      <c r="B19" s="32" t="s">
        <v>70</v>
      </c>
      <c r="C19" s="32"/>
      <c r="D19" s="33"/>
      <c r="E19" s="33"/>
      <c r="F19" s="33"/>
      <c r="G19" s="32"/>
      <c r="H19" s="32"/>
    </row>
    <row r="20" spans="1:9" ht="12.75" customHeight="1" x14ac:dyDescent="0.3">
      <c r="A20" s="12" t="s">
        <v>3</v>
      </c>
      <c r="B20" s="12" t="s">
        <v>15</v>
      </c>
      <c r="C20" s="12" t="s">
        <v>16</v>
      </c>
      <c r="D20" s="31" t="s">
        <v>17</v>
      </c>
      <c r="E20" s="31" t="s">
        <v>22</v>
      </c>
      <c r="F20" s="31" t="s">
        <v>19</v>
      </c>
      <c r="G20" s="29" t="s">
        <v>0</v>
      </c>
      <c r="H20" s="12" t="s">
        <v>26</v>
      </c>
    </row>
    <row r="21" spans="1:9" x14ac:dyDescent="0.3">
      <c r="A21" s="19"/>
      <c r="B21" s="19" t="s">
        <v>39</v>
      </c>
      <c r="C21" s="19" t="s">
        <v>31</v>
      </c>
      <c r="D21" s="17">
        <v>0.16500000000000001</v>
      </c>
      <c r="E21" s="17">
        <v>3.1489099999999999</v>
      </c>
      <c r="F21" s="17">
        <v>3.734</v>
      </c>
      <c r="G21" s="22">
        <v>9.75</v>
      </c>
      <c r="H21" s="21"/>
    </row>
    <row r="22" spans="1:9" x14ac:dyDescent="0.3">
      <c r="A22" s="19"/>
      <c r="B22" s="19" t="s">
        <v>39</v>
      </c>
      <c r="C22" s="19" t="s">
        <v>31</v>
      </c>
      <c r="D22" s="17">
        <v>0.16500000000000001</v>
      </c>
      <c r="E22" s="17">
        <v>2.1</v>
      </c>
      <c r="F22" s="17">
        <v>4.2839999999999998</v>
      </c>
      <c r="G22" s="22">
        <v>9</v>
      </c>
      <c r="H22" s="21"/>
    </row>
    <row r="23" spans="1:9" x14ac:dyDescent="0.3">
      <c r="A23" s="19"/>
      <c r="B23" s="19" t="s">
        <v>39</v>
      </c>
      <c r="C23" s="19" t="s">
        <v>31</v>
      </c>
      <c r="D23" s="17">
        <v>0.16500000000000001</v>
      </c>
      <c r="E23" s="17">
        <v>3.1489099999999999</v>
      </c>
      <c r="F23" s="17">
        <v>3.734</v>
      </c>
      <c r="G23" s="22">
        <v>9.75</v>
      </c>
      <c r="H23" s="21"/>
    </row>
    <row r="24" spans="1:9" x14ac:dyDescent="0.3">
      <c r="A24" s="19"/>
      <c r="B24" s="19" t="s">
        <v>39</v>
      </c>
      <c r="C24" s="19" t="s">
        <v>31</v>
      </c>
      <c r="D24" s="17">
        <v>0.16500000000000001</v>
      </c>
      <c r="E24" s="17">
        <v>2.1</v>
      </c>
      <c r="F24" s="17">
        <v>4.2839999999999998</v>
      </c>
      <c r="G24" s="22">
        <v>9</v>
      </c>
      <c r="H24" s="21"/>
    </row>
    <row r="27" spans="1:9" ht="12.75" customHeight="1" x14ac:dyDescent="0.3">
      <c r="A27" s="32" t="s">
        <v>69</v>
      </c>
      <c r="B27" s="32" t="s">
        <v>71</v>
      </c>
      <c r="C27" s="32"/>
      <c r="D27" s="33"/>
      <c r="E27" s="33"/>
      <c r="F27" s="33"/>
      <c r="G27" s="32"/>
      <c r="H27" s="32"/>
    </row>
    <row r="28" spans="1:9" ht="12.75" customHeight="1" x14ac:dyDescent="0.3">
      <c r="A28" s="13" t="s">
        <v>1</v>
      </c>
      <c r="B28" s="13" t="s">
        <v>15</v>
      </c>
      <c r="C28" s="13" t="s">
        <v>16</v>
      </c>
      <c r="D28" s="27" t="s">
        <v>17</v>
      </c>
      <c r="E28" s="27" t="s">
        <v>18</v>
      </c>
      <c r="F28" s="27" t="s">
        <v>19</v>
      </c>
      <c r="G28" s="28" t="s">
        <v>25</v>
      </c>
      <c r="H28" s="13" t="s">
        <v>26</v>
      </c>
      <c r="I28" s="18" t="s">
        <v>20</v>
      </c>
    </row>
    <row r="29" spans="1:9" x14ac:dyDescent="0.3">
      <c r="A29" s="19">
        <v>22</v>
      </c>
      <c r="B29" s="19" t="s">
        <v>44</v>
      </c>
      <c r="C29" s="19" t="s">
        <v>34</v>
      </c>
      <c r="D29" s="17">
        <v>5.3999999999999999E-2</v>
      </c>
      <c r="E29" s="17">
        <v>0.1</v>
      </c>
      <c r="F29" s="17">
        <v>2</v>
      </c>
      <c r="G29" s="20">
        <f>LengthCount_Price_1_5[Lengde]*LengthCount_Price_1_5[Antall]</f>
        <v>2</v>
      </c>
      <c r="H29" s="21"/>
      <c r="I29" s="16">
        <v>1</v>
      </c>
    </row>
    <row r="30" spans="1:9" x14ac:dyDescent="0.3">
      <c r="A30" s="19">
        <v>23</v>
      </c>
      <c r="B30" s="19" t="s">
        <v>45</v>
      </c>
      <c r="C30" s="19" t="s">
        <v>34</v>
      </c>
      <c r="D30" s="17">
        <v>9.3420000000000003E-2</v>
      </c>
      <c r="E30" s="17">
        <v>0.95</v>
      </c>
      <c r="F30" s="17">
        <v>2.0499999999999998</v>
      </c>
      <c r="G30" s="20">
        <f>LengthCount_Price_1_5[Lengde]*LengthCount_Price_1_5[Antall]</f>
        <v>2.0499999999999998</v>
      </c>
      <c r="H30" s="21"/>
      <c r="I30" s="16">
        <v>1</v>
      </c>
    </row>
    <row r="31" spans="1:9" x14ac:dyDescent="0.3">
      <c r="A31" s="19">
        <v>24</v>
      </c>
      <c r="B31" s="19" t="s">
        <v>46</v>
      </c>
      <c r="C31" s="19" t="s">
        <v>34</v>
      </c>
      <c r="D31" s="17">
        <v>7.0000000000000007E-2</v>
      </c>
      <c r="E31" s="17">
        <v>0.95</v>
      </c>
      <c r="F31" s="17">
        <v>2.0499999999999998</v>
      </c>
      <c r="G31" s="20">
        <f>LengthCount_Price_1_5[Lengde]*LengthCount_Price_1_5[Antall]</f>
        <v>2.0499999999999998</v>
      </c>
      <c r="H31" s="21"/>
      <c r="I31" s="16">
        <v>1</v>
      </c>
    </row>
    <row r="34" spans="1:9" ht="12.75" customHeight="1" x14ac:dyDescent="0.3">
      <c r="A34" s="32" t="s">
        <v>69</v>
      </c>
      <c r="B34" s="32" t="s">
        <v>71</v>
      </c>
      <c r="C34" s="32"/>
      <c r="D34" s="33"/>
      <c r="E34" s="33"/>
      <c r="F34" s="33"/>
      <c r="G34" s="32"/>
      <c r="H34" s="32"/>
    </row>
    <row r="35" spans="1:9" x14ac:dyDescent="0.3">
      <c r="A35" s="13" t="s">
        <v>3</v>
      </c>
      <c r="B35" s="13" t="s">
        <v>15</v>
      </c>
      <c r="C35" s="13" t="s">
        <v>16</v>
      </c>
      <c r="D35" s="27" t="s">
        <v>17</v>
      </c>
      <c r="E35" s="27" t="s">
        <v>18</v>
      </c>
      <c r="F35" s="27" t="s">
        <v>23</v>
      </c>
      <c r="G35" s="13" t="s">
        <v>20</v>
      </c>
      <c r="H35" s="13" t="s">
        <v>26</v>
      </c>
    </row>
    <row r="36" spans="1:9" x14ac:dyDescent="0.3">
      <c r="A36" s="19"/>
      <c r="B36" s="19" t="s">
        <v>47</v>
      </c>
      <c r="C36" s="19" t="s">
        <v>48</v>
      </c>
      <c r="D36" s="17">
        <v>1.0273699999999999</v>
      </c>
      <c r="E36" s="17">
        <v>2</v>
      </c>
      <c r="F36" s="17">
        <v>2.1</v>
      </c>
      <c r="G36" s="19">
        <v>1</v>
      </c>
      <c r="H36" s="21"/>
    </row>
    <row r="37" spans="1:9" x14ac:dyDescent="0.3">
      <c r="A37" s="19"/>
      <c r="B37" s="19" t="s">
        <v>49</v>
      </c>
      <c r="C37" s="19" t="s">
        <v>50</v>
      </c>
      <c r="D37" s="17">
        <v>9.6000000000000002E-2</v>
      </c>
      <c r="E37" s="17">
        <v>0.82</v>
      </c>
      <c r="F37" s="17">
        <v>0.72</v>
      </c>
      <c r="G37" s="19">
        <v>2</v>
      </c>
      <c r="H37" s="21"/>
    </row>
    <row r="38" spans="1:9" x14ac:dyDescent="0.3">
      <c r="A38" s="19"/>
      <c r="B38" s="19" t="s">
        <v>51</v>
      </c>
      <c r="C38" s="19" t="s">
        <v>50</v>
      </c>
      <c r="D38" s="17">
        <v>0.222</v>
      </c>
      <c r="E38" s="17">
        <v>0.82</v>
      </c>
      <c r="F38" s="17">
        <v>0.72</v>
      </c>
      <c r="G38" s="19">
        <v>2</v>
      </c>
      <c r="H38" s="21"/>
    </row>
    <row r="41" spans="1:9" ht="12.75" customHeight="1" x14ac:dyDescent="0.3">
      <c r="A41" s="32" t="s">
        <v>69</v>
      </c>
      <c r="B41" s="32" t="s">
        <v>72</v>
      </c>
      <c r="C41" s="32"/>
      <c r="D41" s="33"/>
      <c r="E41" s="33"/>
      <c r="F41" s="33"/>
      <c r="G41" s="32"/>
      <c r="H41" s="32"/>
    </row>
    <row r="42" spans="1:9" ht="12.75" customHeight="1" x14ac:dyDescent="0.3">
      <c r="A42" s="13" t="s">
        <v>1</v>
      </c>
      <c r="B42" s="13" t="s">
        <v>15</v>
      </c>
      <c r="C42" s="13" t="s">
        <v>16</v>
      </c>
      <c r="D42" s="27" t="s">
        <v>17</v>
      </c>
      <c r="E42" s="27" t="s">
        <v>18</v>
      </c>
      <c r="F42" s="27" t="s">
        <v>19</v>
      </c>
      <c r="G42" s="28" t="s">
        <v>25</v>
      </c>
      <c r="H42" s="13" t="s">
        <v>26</v>
      </c>
      <c r="I42" s="18" t="s">
        <v>20</v>
      </c>
    </row>
    <row r="43" spans="1:9" x14ac:dyDescent="0.3">
      <c r="A43" s="19">
        <v>28</v>
      </c>
      <c r="B43" s="19" t="s">
        <v>52</v>
      </c>
      <c r="C43" s="19" t="s">
        <v>53</v>
      </c>
      <c r="D43" s="17">
        <v>0.124</v>
      </c>
      <c r="E43" s="17">
        <v>0.87</v>
      </c>
      <c r="F43" s="17">
        <v>1.016</v>
      </c>
      <c r="G43" s="20">
        <f>LengthCount_Price_1_11[Lengde]*LengthCount_Price_1_11[Antall]</f>
        <v>2.032</v>
      </c>
      <c r="H43" s="21"/>
      <c r="I43" s="16">
        <v>2</v>
      </c>
    </row>
    <row r="44" spans="1:9" x14ac:dyDescent="0.3">
      <c r="A44" s="19">
        <v>29</v>
      </c>
      <c r="B44" s="19" t="s">
        <v>54</v>
      </c>
      <c r="C44" s="19" t="s">
        <v>37</v>
      </c>
      <c r="D44" s="17">
        <v>1.9E-2</v>
      </c>
      <c r="E44" s="17">
        <v>9.8000000000000004E-2</v>
      </c>
      <c r="F44" s="17">
        <v>0.74207000000000001</v>
      </c>
      <c r="G44" s="20">
        <f>LengthCount_Price_1_11[Lengde]*LengthCount_Price_1_11[Antall]</f>
        <v>2.96828</v>
      </c>
      <c r="H44" s="21"/>
      <c r="I44" s="16">
        <v>4</v>
      </c>
    </row>
    <row r="45" spans="1:9" x14ac:dyDescent="0.3">
      <c r="A45" s="19">
        <v>30</v>
      </c>
      <c r="B45" s="19" t="s">
        <v>55</v>
      </c>
      <c r="C45" s="19" t="s">
        <v>34</v>
      </c>
      <c r="D45" s="17">
        <v>2.9000000000000001E-2</v>
      </c>
      <c r="E45" s="17">
        <v>0.123</v>
      </c>
      <c r="F45" s="17">
        <v>1.016</v>
      </c>
      <c r="G45" s="20">
        <f>LengthCount_Price_1_11[Lengde]*LengthCount_Price_1_11[Antall]</f>
        <v>2.032</v>
      </c>
      <c r="H45" s="21"/>
      <c r="I45" s="16">
        <v>2</v>
      </c>
    </row>
    <row r="46" spans="1:9" x14ac:dyDescent="0.3">
      <c r="A46" s="19">
        <v>31</v>
      </c>
      <c r="B46" s="19" t="s">
        <v>56</v>
      </c>
      <c r="C46" s="19" t="s">
        <v>34</v>
      </c>
      <c r="D46" s="17">
        <v>1.9E-2</v>
      </c>
      <c r="E46" s="17">
        <v>7.2999999999999995E-2</v>
      </c>
      <c r="F46" s="17">
        <v>0.77</v>
      </c>
      <c r="G46" s="20">
        <f>LengthCount_Price_1_11[Lengde]*LengthCount_Price_1_11[Antall]</f>
        <v>1.54</v>
      </c>
      <c r="H46" s="21"/>
      <c r="I46" s="16">
        <v>2</v>
      </c>
    </row>
    <row r="47" spans="1:9" x14ac:dyDescent="0.3">
      <c r="A47" s="19">
        <v>32</v>
      </c>
      <c r="B47" s="19" t="s">
        <v>57</v>
      </c>
      <c r="C47" s="19" t="s">
        <v>34</v>
      </c>
      <c r="D47" s="17">
        <v>2.9000000000000001E-2</v>
      </c>
      <c r="E47" s="17">
        <v>7.2989999999999902E-2</v>
      </c>
      <c r="F47" s="17">
        <v>1.016</v>
      </c>
      <c r="G47" s="20">
        <f>LengthCount_Price_1_11[Lengde]*LengthCount_Price_1_11[Antall]</f>
        <v>2.032</v>
      </c>
      <c r="H47" s="21"/>
      <c r="I47" s="16">
        <v>2</v>
      </c>
    </row>
    <row r="48" spans="1:9" x14ac:dyDescent="0.3">
      <c r="A48" s="19">
        <v>33</v>
      </c>
      <c r="B48" s="19" t="s">
        <v>56</v>
      </c>
      <c r="C48" s="19" t="s">
        <v>34</v>
      </c>
      <c r="D48" s="17">
        <v>1.9E-2</v>
      </c>
      <c r="E48" s="17">
        <v>7.3000000000000106E-2</v>
      </c>
      <c r="F48" s="17">
        <v>0.96599999999999997</v>
      </c>
      <c r="G48" s="20">
        <f>LengthCount_Price_1_11[Lengde]*LengthCount_Price_1_11[Antall]</f>
        <v>1.9319999999999999</v>
      </c>
      <c r="H48" s="21"/>
      <c r="I48" s="16">
        <v>2</v>
      </c>
    </row>
    <row r="49" spans="1:9" x14ac:dyDescent="0.3">
      <c r="A49" s="19">
        <v>34</v>
      </c>
      <c r="B49" s="19" t="s">
        <v>58</v>
      </c>
      <c r="C49" s="19" t="s">
        <v>53</v>
      </c>
      <c r="D49" s="17">
        <v>0.124</v>
      </c>
      <c r="E49" s="17">
        <v>2.1820599999999999</v>
      </c>
      <c r="F49" s="17">
        <v>2.2257199999999999</v>
      </c>
      <c r="G49" s="20">
        <f>LengthCount_Price_1_11[Lengde]*LengthCount_Price_1_11[Antall]</f>
        <v>2.2257199999999999</v>
      </c>
      <c r="H49" s="21"/>
      <c r="I49" s="16">
        <v>1</v>
      </c>
    </row>
    <row r="50" spans="1:9" x14ac:dyDescent="0.3">
      <c r="A50" s="19">
        <v>35</v>
      </c>
      <c r="B50" s="19" t="s">
        <v>54</v>
      </c>
      <c r="C50" s="19" t="s">
        <v>37</v>
      </c>
      <c r="D50" s="17">
        <v>1.9E-2</v>
      </c>
      <c r="E50" s="17">
        <v>9.7999999999999907E-2</v>
      </c>
      <c r="F50" s="17">
        <v>2.1520299999999999</v>
      </c>
      <c r="G50" s="20">
        <f>LengthCount_Price_1_11[Lengde]*LengthCount_Price_1_11[Antall]</f>
        <v>4.3040599999999998</v>
      </c>
      <c r="H50" s="21"/>
      <c r="I50" s="16">
        <v>2</v>
      </c>
    </row>
    <row r="51" spans="1:9" x14ac:dyDescent="0.3">
      <c r="A51" s="19">
        <v>36</v>
      </c>
      <c r="B51" s="19" t="s">
        <v>56</v>
      </c>
      <c r="C51" s="19" t="s">
        <v>34</v>
      </c>
      <c r="D51" s="17">
        <v>1.9E-2</v>
      </c>
      <c r="E51" s="17">
        <v>7.2999999999999995E-2</v>
      </c>
      <c r="F51" s="17">
        <v>1.9797199999999999</v>
      </c>
      <c r="G51" s="20">
        <f>LengthCount_Price_1_11[Lengde]*LengthCount_Price_1_11[Antall]</f>
        <v>1.9797199999999999</v>
      </c>
      <c r="H51" s="21"/>
      <c r="I51" s="16">
        <v>1</v>
      </c>
    </row>
    <row r="52" spans="1:9" x14ac:dyDescent="0.3">
      <c r="A52" s="19">
        <v>37</v>
      </c>
      <c r="B52" s="19" t="s">
        <v>55</v>
      </c>
      <c r="C52" s="19" t="s">
        <v>34</v>
      </c>
      <c r="D52" s="17">
        <v>2.9000000000000001E-2</v>
      </c>
      <c r="E52" s="17">
        <v>0.123</v>
      </c>
      <c r="F52" s="17">
        <v>2.2257199999999999</v>
      </c>
      <c r="G52" s="20">
        <f>LengthCount_Price_1_11[Lengde]*LengthCount_Price_1_11[Antall]</f>
        <v>2.2257199999999999</v>
      </c>
      <c r="H52" s="21"/>
      <c r="I52" s="16">
        <v>1</v>
      </c>
    </row>
    <row r="53" spans="1:9" x14ac:dyDescent="0.3">
      <c r="A53" s="19">
        <v>38</v>
      </c>
      <c r="B53" s="19" t="s">
        <v>59</v>
      </c>
      <c r="C53" s="19" t="s">
        <v>37</v>
      </c>
      <c r="D53" s="17">
        <v>0.14299999999999999</v>
      </c>
      <c r="E53" s="17">
        <v>0.14299999999999999</v>
      </c>
      <c r="F53" s="17">
        <v>2.1</v>
      </c>
      <c r="G53" s="20">
        <f>LengthCount_Price_1_11[Lengde]*LengthCount_Price_1_11[Antall]</f>
        <v>8.4</v>
      </c>
      <c r="H53" s="21"/>
      <c r="I53" s="16">
        <v>4</v>
      </c>
    </row>
    <row r="57" spans="1:9" ht="12.75" customHeight="1" x14ac:dyDescent="0.3">
      <c r="A57" s="32" t="s">
        <v>69</v>
      </c>
      <c r="B57" s="32" t="s">
        <v>73</v>
      </c>
      <c r="C57" s="32"/>
      <c r="D57" s="33"/>
      <c r="E57" s="33"/>
      <c r="F57" s="33"/>
      <c r="G57" s="32"/>
      <c r="H57" s="32"/>
    </row>
    <row r="58" spans="1:9" ht="12.75" customHeight="1" x14ac:dyDescent="0.3">
      <c r="A58" s="13" t="s">
        <v>1</v>
      </c>
      <c r="B58" s="13" t="s">
        <v>15</v>
      </c>
      <c r="C58" s="13" t="s">
        <v>16</v>
      </c>
      <c r="D58" s="27" t="s">
        <v>17</v>
      </c>
      <c r="E58" s="27" t="s">
        <v>18</v>
      </c>
      <c r="F58" s="27" t="s">
        <v>19</v>
      </c>
      <c r="G58" s="28" t="s">
        <v>25</v>
      </c>
      <c r="H58" s="13" t="s">
        <v>26</v>
      </c>
      <c r="I58" s="18" t="s">
        <v>20</v>
      </c>
    </row>
    <row r="59" spans="1:9" x14ac:dyDescent="0.3">
      <c r="A59" s="19">
        <v>5</v>
      </c>
      <c r="B59" s="19" t="s">
        <v>40</v>
      </c>
      <c r="C59" s="19" t="s">
        <v>34</v>
      </c>
      <c r="D59" s="17">
        <v>4.8000000000000001E-2</v>
      </c>
      <c r="E59" s="17">
        <v>9.7999999999999907E-2</v>
      </c>
      <c r="F59" s="17">
        <v>3.6</v>
      </c>
      <c r="G59" s="20">
        <f>LengthCount_Price_1_23[Lengde]*LengthCount_Price_1_23[Antall]</f>
        <v>7.2</v>
      </c>
      <c r="H59" s="21"/>
      <c r="I59" s="16">
        <v>2</v>
      </c>
    </row>
    <row r="60" spans="1:9" x14ac:dyDescent="0.3">
      <c r="A60" s="19">
        <v>6</v>
      </c>
      <c r="B60" s="19" t="s">
        <v>40</v>
      </c>
      <c r="C60" s="19" t="s">
        <v>34</v>
      </c>
      <c r="D60" s="17">
        <v>4.8000000000000001E-2</v>
      </c>
      <c r="E60" s="17">
        <v>9.7999999999999907E-2</v>
      </c>
      <c r="F60" s="17">
        <v>3.6</v>
      </c>
      <c r="G60" s="20">
        <f>LengthCount_Price_1_23[Lengde]*LengthCount_Price_1_23[Antall]</f>
        <v>7.2</v>
      </c>
      <c r="H60" s="21"/>
      <c r="I60" s="16">
        <v>2</v>
      </c>
    </row>
    <row r="61" spans="1:9" x14ac:dyDescent="0.3">
      <c r="A61" s="19">
        <v>10</v>
      </c>
      <c r="B61" s="19" t="s">
        <v>41</v>
      </c>
      <c r="C61" s="19" t="s">
        <v>37</v>
      </c>
      <c r="D61" s="17">
        <v>4.8000000000000001E-2</v>
      </c>
      <c r="E61" s="17">
        <v>9.7999999999999907E-2</v>
      </c>
      <c r="F61" s="17">
        <v>3.0529099999999998</v>
      </c>
      <c r="G61" s="20">
        <f>LengthCount_Price_1_23[Lengde]*LengthCount_Price_1_23[Antall]</f>
        <v>12.211639999999999</v>
      </c>
      <c r="H61" s="21"/>
      <c r="I61" s="16">
        <v>4</v>
      </c>
    </row>
    <row r="62" spans="1:9" x14ac:dyDescent="0.3">
      <c r="A62" s="19">
        <v>11</v>
      </c>
      <c r="B62" s="19" t="s">
        <v>41</v>
      </c>
      <c r="C62" s="19" t="s">
        <v>37</v>
      </c>
      <c r="D62" s="17">
        <v>4.8000000000000001E-2</v>
      </c>
      <c r="E62" s="17">
        <v>9.7999999999999907E-2</v>
      </c>
      <c r="F62" s="17">
        <v>3.0529099999999998</v>
      </c>
      <c r="G62" s="20">
        <f>LengthCount_Price_1_23[Lengde]*LengthCount_Price_1_23[Antall]</f>
        <v>6.1058199999999996</v>
      </c>
      <c r="H62" s="21"/>
      <c r="I62" s="16">
        <v>2</v>
      </c>
    </row>
    <row r="63" spans="1:9" x14ac:dyDescent="0.3">
      <c r="A63" s="19">
        <v>12</v>
      </c>
      <c r="B63" s="19" t="s">
        <v>41</v>
      </c>
      <c r="C63" s="19" t="s">
        <v>37</v>
      </c>
      <c r="D63" s="17">
        <v>4.8000000000000001E-2</v>
      </c>
      <c r="E63" s="17">
        <v>9.7999999999999907E-2</v>
      </c>
      <c r="F63" s="17">
        <v>3.0529099999999998</v>
      </c>
      <c r="G63" s="20">
        <f>LengthCount_Price_1_23[Lengde]*LengthCount_Price_1_23[Antall]</f>
        <v>6.1058199999999996</v>
      </c>
      <c r="H63" s="21"/>
      <c r="I63" s="16">
        <v>2</v>
      </c>
    </row>
    <row r="64" spans="1:9" x14ac:dyDescent="0.3">
      <c r="A64" s="19">
        <v>13</v>
      </c>
      <c r="B64" s="19" t="s">
        <v>41</v>
      </c>
      <c r="C64" s="19" t="s">
        <v>37</v>
      </c>
      <c r="D64" s="17">
        <v>4.8000000000000001E-2</v>
      </c>
      <c r="E64" s="17">
        <v>9.7999999999999907E-2</v>
      </c>
      <c r="F64" s="17">
        <v>3.0529099999999998</v>
      </c>
      <c r="G64" s="20">
        <f>LengthCount_Price_1_23[Lengde]*LengthCount_Price_1_23[Antall]</f>
        <v>12.211639999999999</v>
      </c>
      <c r="H64" s="21"/>
      <c r="I64" s="16">
        <v>4</v>
      </c>
    </row>
    <row r="65" spans="1:9" x14ac:dyDescent="0.3">
      <c r="A65" s="19">
        <v>14</v>
      </c>
      <c r="B65" s="19" t="s">
        <v>41</v>
      </c>
      <c r="C65" s="19" t="s">
        <v>37</v>
      </c>
      <c r="D65" s="17">
        <v>4.8000000000000001E-2</v>
      </c>
      <c r="E65" s="17">
        <v>9.7999999999999907E-2</v>
      </c>
      <c r="F65" s="17">
        <v>3.0529099999999998</v>
      </c>
      <c r="G65" s="20">
        <f>LengthCount_Price_1_23[Lengde]*LengthCount_Price_1_23[Antall]</f>
        <v>6.1058199999999996</v>
      </c>
      <c r="H65" s="21"/>
      <c r="I65" s="16">
        <v>2</v>
      </c>
    </row>
    <row r="66" spans="1:9" x14ac:dyDescent="0.3">
      <c r="A66" s="19">
        <v>16</v>
      </c>
      <c r="B66" s="19" t="s">
        <v>40</v>
      </c>
      <c r="C66" s="19" t="s">
        <v>34</v>
      </c>
      <c r="D66" s="17">
        <v>4.8000000000000001E-2</v>
      </c>
      <c r="E66" s="17">
        <v>9.7999999999999907E-2</v>
      </c>
      <c r="F66" s="17">
        <v>4.1500000000000004</v>
      </c>
      <c r="G66" s="20">
        <f>LengthCount_Price_1_23[Lengde]*LengthCount_Price_1_23[Antall]</f>
        <v>16.600000000000001</v>
      </c>
      <c r="H66" s="21"/>
      <c r="I66" s="16">
        <v>4</v>
      </c>
    </row>
    <row r="67" spans="1:9" x14ac:dyDescent="0.3">
      <c r="A67" s="19">
        <v>20</v>
      </c>
      <c r="B67" s="19" t="s">
        <v>41</v>
      </c>
      <c r="C67" s="19" t="s">
        <v>37</v>
      </c>
      <c r="D67" s="17">
        <v>4.8000000000000001E-2</v>
      </c>
      <c r="E67" s="17">
        <v>9.7999999999999907E-2</v>
      </c>
      <c r="F67" s="17">
        <v>2.004</v>
      </c>
      <c r="G67" s="20">
        <f>LengthCount_Price_1_23[Lengde]*LengthCount_Price_1_23[Antall]</f>
        <v>32.064</v>
      </c>
      <c r="H67" s="21"/>
      <c r="I67" s="16">
        <v>16</v>
      </c>
    </row>
    <row r="70" spans="1:9" ht="12.75" customHeight="1" x14ac:dyDescent="0.3">
      <c r="A70" s="32" t="s">
        <v>69</v>
      </c>
      <c r="B70" s="32" t="s">
        <v>74</v>
      </c>
      <c r="C70" s="32"/>
      <c r="D70" s="33"/>
      <c r="E70" s="33"/>
      <c r="F70" s="33"/>
      <c r="G70" s="32"/>
      <c r="H70" s="32"/>
    </row>
    <row r="71" spans="1:9" ht="12.75" customHeight="1" x14ac:dyDescent="0.3">
      <c r="A71" s="12" t="s">
        <v>3</v>
      </c>
      <c r="B71" s="12" t="s">
        <v>15</v>
      </c>
      <c r="C71" s="12" t="s">
        <v>16</v>
      </c>
      <c r="D71" s="31" t="s">
        <v>17</v>
      </c>
      <c r="E71" s="31" t="s">
        <v>22</v>
      </c>
      <c r="F71" s="31" t="s">
        <v>19</v>
      </c>
      <c r="G71" s="29" t="s">
        <v>0</v>
      </c>
      <c r="H71" s="12" t="s">
        <v>26</v>
      </c>
    </row>
    <row r="72" spans="1:9" x14ac:dyDescent="0.3">
      <c r="A72" s="19"/>
      <c r="B72" s="19" t="s">
        <v>42</v>
      </c>
      <c r="C72" s="19" t="s">
        <v>31</v>
      </c>
      <c r="D72" s="17">
        <v>1.2E-2</v>
      </c>
      <c r="E72" s="17">
        <v>3.1489099999999999</v>
      </c>
      <c r="F72" s="17">
        <v>3.6240000000000001</v>
      </c>
      <c r="G72" s="22">
        <v>9.52</v>
      </c>
      <c r="H72" s="21"/>
    </row>
    <row r="73" spans="1:9" x14ac:dyDescent="0.3">
      <c r="A73" s="19"/>
      <c r="B73" s="19" t="s">
        <v>43</v>
      </c>
      <c r="C73" s="19" t="s">
        <v>31</v>
      </c>
      <c r="D73" s="17">
        <v>1.9E-2</v>
      </c>
      <c r="E73" s="17">
        <v>3.1489099999999999</v>
      </c>
      <c r="F73" s="17">
        <v>3.734</v>
      </c>
      <c r="G73" s="22">
        <v>9.75</v>
      </c>
      <c r="H73" s="21"/>
    </row>
    <row r="74" spans="1:9" x14ac:dyDescent="0.3">
      <c r="A74" s="19"/>
      <c r="B74" s="19" t="s">
        <v>42</v>
      </c>
      <c r="C74" s="19" t="s">
        <v>31</v>
      </c>
      <c r="D74" s="17">
        <v>1.2E-2</v>
      </c>
      <c r="E74" s="17">
        <v>2.1</v>
      </c>
      <c r="F74" s="17">
        <v>4.1740000000000004</v>
      </c>
      <c r="G74" s="22">
        <v>8.77</v>
      </c>
      <c r="H74" s="21"/>
    </row>
    <row r="75" spans="1:9" x14ac:dyDescent="0.3">
      <c r="A75" s="19"/>
      <c r="B75" s="19" t="s">
        <v>43</v>
      </c>
      <c r="C75" s="19" t="s">
        <v>31</v>
      </c>
      <c r="D75" s="17">
        <v>1.9E-2</v>
      </c>
      <c r="E75" s="17">
        <v>2.1</v>
      </c>
      <c r="F75" s="17">
        <v>4.2839999999999998</v>
      </c>
      <c r="G75" s="22">
        <v>9</v>
      </c>
      <c r="H75" s="21"/>
    </row>
    <row r="76" spans="1:9" x14ac:dyDescent="0.3">
      <c r="A76" s="19"/>
      <c r="B76" s="19" t="s">
        <v>42</v>
      </c>
      <c r="C76" s="19" t="s">
        <v>31</v>
      </c>
      <c r="D76" s="17">
        <v>1.2E-2</v>
      </c>
      <c r="E76" s="17">
        <v>3.1489099999999999</v>
      </c>
      <c r="F76" s="17">
        <v>3.6240000000000001</v>
      </c>
      <c r="G76" s="22">
        <v>9.52</v>
      </c>
      <c r="H76" s="21"/>
    </row>
    <row r="77" spans="1:9" x14ac:dyDescent="0.3">
      <c r="A77" s="19"/>
      <c r="B77" s="19" t="s">
        <v>43</v>
      </c>
      <c r="C77" s="19" t="s">
        <v>31</v>
      </c>
      <c r="D77" s="17">
        <v>1.9E-2</v>
      </c>
      <c r="E77" s="17">
        <v>3.1489099999999999</v>
      </c>
      <c r="F77" s="17">
        <v>3.734</v>
      </c>
      <c r="G77" s="22">
        <v>9.75</v>
      </c>
      <c r="H77" s="21"/>
    </row>
    <row r="78" spans="1:9" x14ac:dyDescent="0.3">
      <c r="A78" s="19"/>
      <c r="B78" s="19" t="s">
        <v>42</v>
      </c>
      <c r="C78" s="19" t="s">
        <v>31</v>
      </c>
      <c r="D78" s="17">
        <v>1.2E-2</v>
      </c>
      <c r="E78" s="17">
        <v>2.1</v>
      </c>
      <c r="F78" s="17">
        <v>4.1740000000000004</v>
      </c>
      <c r="G78" s="22">
        <v>8.77</v>
      </c>
      <c r="H78" s="21"/>
    </row>
    <row r="79" spans="1:9" x14ac:dyDescent="0.3">
      <c r="A79" s="19"/>
      <c r="B79" s="19" t="s">
        <v>43</v>
      </c>
      <c r="C79" s="19" t="s">
        <v>31</v>
      </c>
      <c r="D79" s="17">
        <v>1.9E-2</v>
      </c>
      <c r="E79" s="17">
        <v>2.1</v>
      </c>
      <c r="F79" s="17">
        <v>4.2839999999999998</v>
      </c>
      <c r="G79" s="22">
        <v>9</v>
      </c>
      <c r="H79" s="21"/>
    </row>
    <row r="82" spans="1:9" ht="12.75" customHeight="1" x14ac:dyDescent="0.3">
      <c r="A82" s="32" t="s">
        <v>69</v>
      </c>
      <c r="B82" s="32" t="s">
        <v>68</v>
      </c>
      <c r="C82" s="32"/>
      <c r="D82" s="33"/>
      <c r="E82" s="33"/>
      <c r="F82" s="33"/>
      <c r="G82" s="32"/>
      <c r="H82" s="32"/>
    </row>
    <row r="83" spans="1:9" x14ac:dyDescent="0.3">
      <c r="A83" s="12" t="s">
        <v>24</v>
      </c>
      <c r="B83" s="12" t="s">
        <v>15</v>
      </c>
      <c r="C83" s="12" t="s">
        <v>16</v>
      </c>
      <c r="D83" s="31" t="s">
        <v>17</v>
      </c>
      <c r="E83" s="31" t="s">
        <v>18</v>
      </c>
      <c r="F83" s="31" t="s">
        <v>19</v>
      </c>
      <c r="G83" s="30" t="s">
        <v>25</v>
      </c>
      <c r="H83" s="12" t="s">
        <v>26</v>
      </c>
      <c r="I83" s="12" t="s">
        <v>20</v>
      </c>
    </row>
    <row r="84" spans="1:9" x14ac:dyDescent="0.3">
      <c r="A84" s="23">
        <v>1</v>
      </c>
      <c r="B84" s="24" t="s">
        <v>33</v>
      </c>
      <c r="C84" s="24" t="s">
        <v>34</v>
      </c>
      <c r="D84" s="17">
        <v>1.9E-2</v>
      </c>
      <c r="E84" s="17">
        <v>3.1489099999999999</v>
      </c>
      <c r="F84" s="17">
        <v>3.734</v>
      </c>
      <c r="G84" s="25">
        <f>Collection_Price_1_2147483647[Lengde]*Collection_Price_1_2147483647[Antall]</f>
        <v>7.468</v>
      </c>
      <c r="H84" s="26"/>
      <c r="I84" s="17">
        <v>2</v>
      </c>
    </row>
    <row r="85" spans="1:9" x14ac:dyDescent="0.3">
      <c r="A85" s="23">
        <v>1</v>
      </c>
      <c r="B85" s="24" t="s">
        <v>33</v>
      </c>
      <c r="C85" s="24" t="s">
        <v>34</v>
      </c>
      <c r="D85" s="17">
        <v>1.9E-2</v>
      </c>
      <c r="E85" s="17">
        <v>2.1</v>
      </c>
      <c r="F85" s="17">
        <v>4.2839999999999998</v>
      </c>
      <c r="G85" s="25">
        <f>Collection_Price_1_2147483647[Lengde]*Collection_Price_1_2147483647[Antall]</f>
        <v>8.5679999999999996</v>
      </c>
      <c r="H85" s="26"/>
      <c r="I85" s="17">
        <v>2</v>
      </c>
    </row>
    <row r="86" spans="1:9" x14ac:dyDescent="0.3">
      <c r="A86" s="23">
        <v>35</v>
      </c>
      <c r="B86" s="24" t="s">
        <v>35</v>
      </c>
      <c r="C86" s="24" t="s">
        <v>34</v>
      </c>
      <c r="D86" s="17">
        <v>0.05</v>
      </c>
      <c r="E86" s="17">
        <v>0.71499999999999997</v>
      </c>
      <c r="F86" s="17">
        <v>0.80500000000000005</v>
      </c>
      <c r="G86" s="25">
        <f>Collection_Price_1_2147483647[Lengde]*Collection_Price_1_2147483647[Antall]</f>
        <v>1.61</v>
      </c>
      <c r="H86" s="26"/>
      <c r="I86" s="17">
        <v>2</v>
      </c>
    </row>
    <row r="87" spans="1:9" x14ac:dyDescent="0.3">
      <c r="A87" s="23">
        <v>16</v>
      </c>
      <c r="B87" s="24" t="s">
        <v>36</v>
      </c>
      <c r="C87" s="24" t="s">
        <v>37</v>
      </c>
      <c r="D87" s="17">
        <v>0.02</v>
      </c>
      <c r="E87" s="17">
        <v>0.123</v>
      </c>
      <c r="F87" s="17">
        <v>2.1</v>
      </c>
      <c r="G87" s="25">
        <f>Collection_Price_1_2147483647[Lengde]*Collection_Price_1_2147483647[Antall]</f>
        <v>8.4</v>
      </c>
      <c r="H87" s="26"/>
      <c r="I87" s="17">
        <v>4</v>
      </c>
    </row>
    <row r="88" spans="1:9" x14ac:dyDescent="0.3">
      <c r="A88" s="23">
        <v>16</v>
      </c>
      <c r="B88" s="24" t="s">
        <v>38</v>
      </c>
      <c r="C88" s="24" t="s">
        <v>37</v>
      </c>
      <c r="D88" s="17">
        <v>0.02</v>
      </c>
      <c r="E88" s="17">
        <v>0.14299999999999999</v>
      </c>
      <c r="F88" s="17">
        <v>2.1</v>
      </c>
      <c r="G88" s="25">
        <f>Collection_Price_1_2147483647[Lengde]*Collection_Price_1_2147483647[Antall]</f>
        <v>8.4</v>
      </c>
      <c r="H88" s="26"/>
      <c r="I88" s="17">
        <v>4</v>
      </c>
    </row>
    <row r="91" spans="1:9" ht="12.75" customHeight="1" x14ac:dyDescent="0.3">
      <c r="A91" s="32" t="s">
        <v>75</v>
      </c>
      <c r="B91" s="32" t="s">
        <v>76</v>
      </c>
      <c r="C91" s="32"/>
      <c r="D91" s="33"/>
      <c r="E91" s="33"/>
      <c r="F91" s="33"/>
      <c r="G91" s="32"/>
      <c r="H91" s="32"/>
    </row>
    <row r="92" spans="1:9" ht="12.75" customHeight="1" x14ac:dyDescent="0.3">
      <c r="A92" s="12" t="s">
        <v>3</v>
      </c>
      <c r="B92" s="12" t="s">
        <v>15</v>
      </c>
      <c r="C92" s="12" t="s">
        <v>16</v>
      </c>
      <c r="D92" s="31" t="s">
        <v>17</v>
      </c>
      <c r="E92" s="31" t="s">
        <v>22</v>
      </c>
      <c r="F92" s="31" t="s">
        <v>19</v>
      </c>
      <c r="G92" s="29" t="s">
        <v>0</v>
      </c>
      <c r="H92" s="12" t="s">
        <v>26</v>
      </c>
    </row>
    <row r="93" spans="1:9" x14ac:dyDescent="0.3">
      <c r="A93" s="19"/>
      <c r="B93" s="19" t="s">
        <v>64</v>
      </c>
      <c r="C93" s="19" t="s">
        <v>0</v>
      </c>
      <c r="D93" s="17">
        <v>0.01</v>
      </c>
      <c r="E93" s="17">
        <v>2.6558099999999998</v>
      </c>
      <c r="F93" s="17">
        <v>4.6500000000000004</v>
      </c>
      <c r="G93" s="22">
        <v>12.35</v>
      </c>
      <c r="H93" s="21"/>
    </row>
    <row r="94" spans="1:9" x14ac:dyDescent="0.3">
      <c r="A94" s="19"/>
      <c r="B94" s="19" t="s">
        <v>64</v>
      </c>
      <c r="C94" s="19" t="s">
        <v>0</v>
      </c>
      <c r="D94" s="17">
        <v>0.01</v>
      </c>
      <c r="E94" s="17">
        <v>2.6558099999999998</v>
      </c>
      <c r="F94" s="17">
        <v>4.6500000000000004</v>
      </c>
      <c r="G94" s="22">
        <v>12.35</v>
      </c>
      <c r="H94" s="21"/>
    </row>
    <row r="97" spans="1:9" ht="12.75" customHeight="1" x14ac:dyDescent="0.3">
      <c r="A97" s="32" t="s">
        <v>75</v>
      </c>
      <c r="B97" s="32" t="s">
        <v>68</v>
      </c>
      <c r="C97" s="32"/>
      <c r="D97" s="33"/>
      <c r="E97" s="33"/>
      <c r="F97" s="33"/>
      <c r="G97" s="32"/>
      <c r="H97" s="32"/>
    </row>
    <row r="98" spans="1:9" x14ac:dyDescent="0.3">
      <c r="A98" s="12" t="s">
        <v>24</v>
      </c>
      <c r="B98" s="12" t="s">
        <v>15</v>
      </c>
      <c r="C98" s="12" t="s">
        <v>16</v>
      </c>
      <c r="D98" s="31" t="s">
        <v>17</v>
      </c>
      <c r="E98" s="31" t="s">
        <v>18</v>
      </c>
      <c r="F98" s="31" t="s">
        <v>19</v>
      </c>
      <c r="G98" s="30" t="s">
        <v>25</v>
      </c>
      <c r="H98" s="12" t="s">
        <v>26</v>
      </c>
      <c r="I98" s="12" t="s">
        <v>20</v>
      </c>
    </row>
    <row r="99" spans="1:9" x14ac:dyDescent="0.3">
      <c r="A99" s="23">
        <v>42</v>
      </c>
      <c r="B99" s="24" t="s">
        <v>60</v>
      </c>
      <c r="C99" s="24" t="s">
        <v>34</v>
      </c>
      <c r="D99" s="17">
        <v>0.14399999999999999</v>
      </c>
      <c r="E99" s="17">
        <v>0.33400000000000002</v>
      </c>
      <c r="F99" s="17">
        <v>3.6371699999999998</v>
      </c>
      <c r="G99" s="25">
        <f>Collection_Price_2_2147483647[Lengde]*Collection_Price_2_2147483647[Antall]</f>
        <v>3.6371699999999998</v>
      </c>
      <c r="H99" s="26"/>
      <c r="I99" s="17">
        <v>1</v>
      </c>
    </row>
    <row r="100" spans="1:9" x14ac:dyDescent="0.3">
      <c r="A100" s="23">
        <v>42</v>
      </c>
      <c r="B100" s="24" t="s">
        <v>61</v>
      </c>
      <c r="C100" s="24" t="s">
        <v>34</v>
      </c>
      <c r="D100" s="17">
        <v>0.14399999999999999</v>
      </c>
      <c r="E100" s="17">
        <v>0.33300000000000002</v>
      </c>
      <c r="F100" s="17">
        <v>4.5188300000000003</v>
      </c>
      <c r="G100" s="25">
        <f>Collection_Price_2_2147483647[Lengde]*Collection_Price_2_2147483647[Antall]</f>
        <v>4.5188300000000003</v>
      </c>
      <c r="H100" s="26"/>
      <c r="I100" s="17">
        <v>1</v>
      </c>
    </row>
    <row r="101" spans="1:9" x14ac:dyDescent="0.3">
      <c r="A101" s="23">
        <v>42</v>
      </c>
      <c r="B101" s="24" t="s">
        <v>60</v>
      </c>
      <c r="C101" s="24" t="s">
        <v>34</v>
      </c>
      <c r="D101" s="17">
        <v>0.14399999999999999</v>
      </c>
      <c r="E101" s="17">
        <v>0.33400000000000002</v>
      </c>
      <c r="F101" s="17">
        <v>3.6926600000000001</v>
      </c>
      <c r="G101" s="25">
        <f>Collection_Price_2_2147483647[Lengde]*Collection_Price_2_2147483647[Antall]</f>
        <v>3.6926600000000001</v>
      </c>
      <c r="H101" s="26"/>
      <c r="I101" s="17">
        <v>1</v>
      </c>
    </row>
    <row r="102" spans="1:9" x14ac:dyDescent="0.3">
      <c r="A102" s="23">
        <v>42</v>
      </c>
      <c r="B102" s="24" t="s">
        <v>61</v>
      </c>
      <c r="C102" s="24" t="s">
        <v>34</v>
      </c>
      <c r="D102" s="17">
        <v>0.14399999999999999</v>
      </c>
      <c r="E102" s="17">
        <v>0.33300000000000002</v>
      </c>
      <c r="F102" s="17">
        <v>3.6372</v>
      </c>
      <c r="G102" s="25">
        <f>Collection_Price_2_2147483647[Lengde]*Collection_Price_2_2147483647[Antall]</f>
        <v>3.6372</v>
      </c>
      <c r="H102" s="26"/>
      <c r="I102" s="17">
        <v>1</v>
      </c>
    </row>
    <row r="103" spans="1:9" x14ac:dyDescent="0.3">
      <c r="A103" s="23">
        <v>43</v>
      </c>
      <c r="B103" s="24" t="s">
        <v>62</v>
      </c>
      <c r="C103" s="24" t="s">
        <v>34</v>
      </c>
      <c r="D103" s="17">
        <v>7.5009999999999993E-2</v>
      </c>
      <c r="E103" s="17">
        <v>0.25985000000000003</v>
      </c>
      <c r="F103" s="17">
        <v>4.6500000000000004</v>
      </c>
      <c r="G103" s="25">
        <f>Collection_Price_2_2147483647[Lengde]*Collection_Price_2_2147483647[Antall]</f>
        <v>4.6500000000000004</v>
      </c>
      <c r="H103" s="26"/>
      <c r="I103" s="17">
        <v>1</v>
      </c>
    </row>
    <row r="104" spans="1:9" x14ac:dyDescent="0.3">
      <c r="A104" s="23">
        <v>44</v>
      </c>
      <c r="B104" s="24" t="s">
        <v>63</v>
      </c>
      <c r="C104" s="24" t="s">
        <v>34</v>
      </c>
      <c r="D104" s="17">
        <v>0.13700000000000001</v>
      </c>
      <c r="E104" s="17">
        <v>0.23799999999999999</v>
      </c>
      <c r="F104" s="17">
        <v>4.6500000000000004</v>
      </c>
      <c r="G104" s="25">
        <f>Collection_Price_2_2147483647[Lengde]*Collection_Price_2_2147483647[Antall]</f>
        <v>9.3000000000000007</v>
      </c>
      <c r="H104" s="26"/>
      <c r="I104" s="17">
        <v>2</v>
      </c>
    </row>
  </sheetData>
  <conditionalFormatting sqref="G1:H104902">
    <cfRule type="cellIs" dxfId="126" priority="2" operator="equal">
      <formula>0</formula>
    </cfRule>
  </conditionalFormatting>
  <pageMargins left="0.39370078740157483" right="0.39370078740157483" top="1.299212598425197" bottom="0.78740157480314965" header="0.31496062992125984" footer="0.31496062992125984"/>
  <pageSetup paperSize="9" orientation="portrait" r:id="rId1"/>
  <headerFooter>
    <oddHeader>&amp;L&amp;9Performed by MultiCAD
© 2016&amp;11
&amp;C
&amp;18Materialliste - pris&amp;11
Prosjekt: Bod&amp;R&amp;9Side &amp;P av &amp;N
Utskriftsdato: &amp;D</oddHeader>
    <oddFooter>&amp;L&amp;9
&amp;Z&amp;F&amp;R&amp;9Side &amp;P av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Beregningsgrunnlag</vt:lpstr>
      <vt:lpstr>Materialliste</vt:lpstr>
      <vt:lpstr>Materialliste - pris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Torbjørn Stensland</dc:creator>
  <cp:lastModifiedBy>Corsair</cp:lastModifiedBy>
  <cp:lastPrinted>2010-03-10T10:55:45Z</cp:lastPrinted>
  <dcterms:created xsi:type="dcterms:W3CDTF">2009-12-28T18:58:32Z</dcterms:created>
  <dcterms:modified xsi:type="dcterms:W3CDTF">2016-12-09T17:17:39Z</dcterms:modified>
</cp:coreProperties>
</file>